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225" windowHeight="12105" activeTab="1"/>
  </bookViews>
  <sheets>
    <sheet name="All Categories" sheetId="1" r:id="rId1"/>
    <sheet name="Residential" sheetId="2" r:id="rId2"/>
    <sheet name="CII" sheetId="3" r:id="rId3"/>
  </sheets>
  <definedNames/>
  <calcPr fullCalcOnLoad="1"/>
</workbook>
</file>

<file path=xl/sharedStrings.xml><?xml version="1.0" encoding="utf-8"?>
<sst xmlns="http://schemas.openxmlformats.org/spreadsheetml/2006/main" count="637" uniqueCount="80">
  <si>
    <t>Fixture</t>
  </si>
  <si>
    <t>Assumed Year of Manufacture for Non-efficient Fixture</t>
  </si>
  <si>
    <t>Non-efficient</t>
  </si>
  <si>
    <t>Efficent</t>
  </si>
  <si>
    <t>Toilet</t>
  </si>
  <si>
    <t>ULFT</t>
  </si>
  <si>
    <t>1980-1994</t>
  </si>
  <si>
    <t>Water Efficient Use Rate</t>
  </si>
  <si>
    <t>User Category</t>
  </si>
  <si>
    <t>Residential</t>
  </si>
  <si>
    <t>Water Savings per Device</t>
  </si>
  <si>
    <t>Assumed Frequency of Daily Use</t>
  </si>
  <si>
    <t>gpf</t>
  </si>
  <si>
    <t>HET</t>
  </si>
  <si>
    <t>Estimated Water Savings per Person (gpd)</t>
  </si>
  <si>
    <t>1950-1980</t>
  </si>
  <si>
    <t>CII</t>
  </si>
  <si>
    <t>per Male</t>
  </si>
  <si>
    <t>per Female</t>
  </si>
  <si>
    <t>Urinal</t>
  </si>
  <si>
    <t>HET urinal - 0.5 gpf</t>
  </si>
  <si>
    <t>HET waterless urinal</t>
  </si>
  <si>
    <t>Pre-1980</t>
  </si>
  <si>
    <r>
      <t>Estimated Daily Water Savings per Household</t>
    </r>
    <r>
      <rPr>
        <b/>
        <vertAlign val="superscript"/>
        <sz val="10"/>
        <rFont val="Arial"/>
        <family val="2"/>
      </rPr>
      <t xml:space="preserve">b </t>
    </r>
    <r>
      <rPr>
        <b/>
        <sz val="10"/>
        <rFont val="Arial"/>
        <family val="2"/>
      </rPr>
      <t>(gpd)</t>
    </r>
  </si>
  <si>
    <r>
      <t>Estimated Annual Water Savings per Household</t>
    </r>
    <r>
      <rPr>
        <b/>
        <vertAlign val="superscript"/>
        <sz val="10"/>
        <rFont val="Arial"/>
        <family val="2"/>
      </rPr>
      <t xml:space="preserve">b </t>
    </r>
    <r>
      <rPr>
        <b/>
        <sz val="10"/>
        <rFont val="Arial"/>
        <family val="2"/>
      </rPr>
      <t>(gal/yr)</t>
    </r>
  </si>
  <si>
    <r>
      <t>Estimated Annual Water Savings per Male CII Employee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(gal/yr)</t>
    </r>
  </si>
  <si>
    <r>
      <t>Estimated Annual Water Savings per Female CII Employee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(gal/yr)</t>
    </r>
  </si>
  <si>
    <r>
      <t>b</t>
    </r>
    <r>
      <rPr>
        <sz val="10"/>
        <rFont val="Arial"/>
        <family val="2"/>
      </rPr>
      <t>Based on the average of 2.64 persons per occupied U.S. household</t>
    </r>
  </si>
  <si>
    <r>
      <t>c</t>
    </r>
    <r>
      <rPr>
        <sz val="10"/>
        <rFont val="Arial"/>
        <family val="2"/>
      </rPr>
      <t>Based on 260 annual workdays.</t>
    </r>
  </si>
  <si>
    <r>
      <t>Assumed 
Non-efficient Water Use Rate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</si>
  <si>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>For fixtures with a range of water use rates, the lowest rate was selected for use in this table (to provide a conservative estimate).</t>
    </r>
  </si>
  <si>
    <t>Low-volume showerhead</t>
  </si>
  <si>
    <t>Showerhead</t>
  </si>
  <si>
    <t>gpm</t>
  </si>
  <si>
    <t>min/day</t>
  </si>
  <si>
    <t>times</t>
  </si>
  <si>
    <t>Faucet</t>
  </si>
  <si>
    <t>Low-volume faucet</t>
  </si>
  <si>
    <t>Clothes washer</t>
  </si>
  <si>
    <t>High-efficiency clothes washer</t>
  </si>
  <si>
    <t>1990-Present</t>
  </si>
  <si>
    <t>1980-1990</t>
  </si>
  <si>
    <t>gpl</t>
  </si>
  <si>
    <t>loads/day</t>
  </si>
  <si>
    <t>Dishwasher</t>
  </si>
  <si>
    <t>Water-efficient dishwasher</t>
  </si>
  <si>
    <t>1990-1995</t>
  </si>
  <si>
    <t>Hot Water On-Demand</t>
  </si>
  <si>
    <t>Water Heater (centralized)</t>
  </si>
  <si>
    <t>Spray hose</t>
  </si>
  <si>
    <t>Pre-rinse spray valve</t>
  </si>
  <si>
    <t>Estimated Annual Water Savings per CII facility (gal/yr)</t>
  </si>
  <si>
    <t>Estimated Water Savings per CII facility (gpd)</t>
  </si>
  <si>
    <t>Reference</t>
  </si>
  <si>
    <t>Vickers, Amy.  Handbook of Water Conservation.</t>
  </si>
  <si>
    <t>N/A</t>
  </si>
  <si>
    <t>Steam Sterilizer</t>
  </si>
  <si>
    <t>gpc</t>
  </si>
  <si>
    <r>
      <t>Mater-mizer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(with recirculation)</t>
    </r>
  </si>
  <si>
    <r>
      <t>TDK Consulting Services.  The Reduction in Water Consumption of Sterilier Equipment Resulting from the Installation of Water-Mizer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Systems. http://www.cuwcc.org/Health_Care/water_mizer_tech_eval_05-09-21.pdf</t>
    </r>
  </si>
  <si>
    <t>CUWCC, 2005.  BMP Cost &amp; Savings Final Report Summary. http://www.cuwcc.org/Uploads/product/CPUC_Reports/CPUC_Phase_I_Final_Report_Feb-2005.pdf</t>
  </si>
  <si>
    <t>= does not apply</t>
  </si>
  <si>
    <t>Toilet - Office</t>
  </si>
  <si>
    <t>Toilet - Automotive</t>
  </si>
  <si>
    <t>Toilet - Food Store</t>
  </si>
  <si>
    <t>Toilet - Health Care</t>
  </si>
  <si>
    <t>Toilet - Hotel/Motel</t>
  </si>
  <si>
    <t>Toilet - Manufacturing</t>
  </si>
  <si>
    <t>Toilet - Miscellaneous</t>
  </si>
  <si>
    <t>Toilet - Religious</t>
  </si>
  <si>
    <t>Toilet - Restaurant</t>
  </si>
  <si>
    <t>Toilet - Retail</t>
  </si>
  <si>
    <t>Toilet - Wholesale</t>
  </si>
  <si>
    <t>Toilet - Multiple Use</t>
  </si>
  <si>
    <t>gpd</t>
  </si>
  <si>
    <t xml:space="preserve">CUWCC, 2001.  The CII ULFT Savings Study.  Second Edition. </t>
  </si>
  <si>
    <t>(Not noted in reference)</t>
  </si>
  <si>
    <t>Interior Water Conservation Measures and Associated Savings</t>
  </si>
  <si>
    <t>Interior Water Conservation Measures and Associated Savings for Residential End Users</t>
  </si>
  <si>
    <t>Interior Water Conservation Measures and Associated Savings for CII End Users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</si>
</sst>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mediumGray">
        <bgColor indexed="22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164" fontId="0" fillId="0" borderId="7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64" fontId="0" fillId="2" borderId="6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Font="1" applyAlignment="1" quotePrefix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421875" style="0" customWidth="1"/>
    <col min="2" max="2" width="15.8515625" style="5" customWidth="1"/>
    <col min="3" max="3" width="17.140625" style="5" customWidth="1"/>
    <col min="4" max="4" width="15.7109375" style="3" customWidth="1"/>
    <col min="5" max="5" width="8.7109375" style="0" customWidth="1"/>
    <col min="6" max="6" width="4.421875" style="0" customWidth="1"/>
    <col min="7" max="7" width="6.140625" style="0" customWidth="1"/>
    <col min="8" max="8" width="4.140625" style="0" customWidth="1"/>
    <col min="9" max="9" width="7.140625" style="0" customWidth="1"/>
    <col min="10" max="10" width="4.140625" style="0" customWidth="1"/>
    <col min="11" max="11" width="10.57421875" style="0" customWidth="1"/>
    <col min="12" max="12" width="9.00390625" style="0" bestFit="1" customWidth="1"/>
    <col min="13" max="13" width="11.7109375" style="0" customWidth="1"/>
    <col min="14" max="14" width="9.00390625" style="0" bestFit="1" customWidth="1"/>
    <col min="15" max="17" width="12.421875" style="0" customWidth="1"/>
    <col min="18" max="18" width="14.28125" style="0" customWidth="1"/>
    <col min="19" max="19" width="15.28125" style="0" customWidth="1"/>
    <col min="20" max="20" width="18.57421875" style="0" customWidth="1"/>
    <col min="21" max="22" width="21.28125" style="0" customWidth="1"/>
    <col min="23" max="23" width="57.57421875" style="47" customWidth="1"/>
  </cols>
  <sheetData>
    <row r="1" ht="12.75">
      <c r="A1" s="1" t="s">
        <v>77</v>
      </c>
    </row>
    <row r="2" ht="12.75">
      <c r="A2" s="1"/>
    </row>
    <row r="3" spans="1:23" s="4" customFormat="1" ht="51" customHeight="1">
      <c r="A3" s="66" t="s">
        <v>8</v>
      </c>
      <c r="B3" s="69" t="s">
        <v>0</v>
      </c>
      <c r="C3" s="69"/>
      <c r="D3" s="69" t="s">
        <v>1</v>
      </c>
      <c r="E3" s="69" t="s">
        <v>29</v>
      </c>
      <c r="F3" s="69"/>
      <c r="G3" s="65" t="s">
        <v>7</v>
      </c>
      <c r="H3" s="66"/>
      <c r="I3" s="65" t="s">
        <v>10</v>
      </c>
      <c r="J3" s="66"/>
      <c r="K3" s="62" t="s">
        <v>11</v>
      </c>
      <c r="L3" s="63"/>
      <c r="M3" s="63"/>
      <c r="N3" s="64"/>
      <c r="O3" s="62" t="s">
        <v>14</v>
      </c>
      <c r="P3" s="64"/>
      <c r="Q3" s="70" t="s">
        <v>52</v>
      </c>
      <c r="R3" s="69" t="s">
        <v>23</v>
      </c>
      <c r="S3" s="65" t="s">
        <v>24</v>
      </c>
      <c r="T3" s="65" t="s">
        <v>25</v>
      </c>
      <c r="U3" s="65" t="s">
        <v>26</v>
      </c>
      <c r="V3" s="65" t="s">
        <v>51</v>
      </c>
      <c r="W3" s="72" t="s">
        <v>53</v>
      </c>
    </row>
    <row r="4" spans="1:23" s="1" customFormat="1" ht="12" customHeight="1">
      <c r="A4" s="66"/>
      <c r="B4" s="8" t="s">
        <v>2</v>
      </c>
      <c r="C4" s="8" t="s">
        <v>3</v>
      </c>
      <c r="D4" s="69"/>
      <c r="E4" s="69"/>
      <c r="F4" s="69"/>
      <c r="G4" s="65"/>
      <c r="H4" s="66"/>
      <c r="I4" s="65"/>
      <c r="J4" s="66"/>
      <c r="K4" s="65" t="s">
        <v>17</v>
      </c>
      <c r="L4" s="66"/>
      <c r="M4" s="67" t="s">
        <v>18</v>
      </c>
      <c r="N4" s="68"/>
      <c r="O4" s="28" t="s">
        <v>17</v>
      </c>
      <c r="P4" s="8" t="s">
        <v>18</v>
      </c>
      <c r="Q4" s="71"/>
      <c r="R4" s="69"/>
      <c r="S4" s="65"/>
      <c r="T4" s="65"/>
      <c r="U4" s="65"/>
      <c r="V4" s="65"/>
      <c r="W4" s="73"/>
    </row>
    <row r="5" spans="1:23" s="6" customFormat="1" ht="12.75">
      <c r="A5" s="9" t="s">
        <v>9</v>
      </c>
      <c r="B5" s="10" t="s">
        <v>4</v>
      </c>
      <c r="C5" s="10" t="s">
        <v>5</v>
      </c>
      <c r="D5" s="10" t="s">
        <v>6</v>
      </c>
      <c r="E5" s="11">
        <v>3.5</v>
      </c>
      <c r="F5" s="12" t="s">
        <v>12</v>
      </c>
      <c r="G5" s="11">
        <v>1.6</v>
      </c>
      <c r="H5" s="12" t="s">
        <v>12</v>
      </c>
      <c r="I5" s="11">
        <f aca="true" t="shared" si="0" ref="I5:I25">E5-G5</f>
        <v>1.9</v>
      </c>
      <c r="J5" s="12" t="s">
        <v>12</v>
      </c>
      <c r="K5" s="36">
        <v>5.1</v>
      </c>
      <c r="L5" s="9" t="s">
        <v>35</v>
      </c>
      <c r="M5" s="36">
        <v>5.1</v>
      </c>
      <c r="N5" s="9" t="s">
        <v>35</v>
      </c>
      <c r="O5" s="13">
        <f aca="true" t="shared" si="1" ref="O5:O25">I5*K5</f>
        <v>9.69</v>
      </c>
      <c r="P5" s="13">
        <f>I5*M5</f>
        <v>9.69</v>
      </c>
      <c r="Q5" s="32"/>
      <c r="R5" s="13">
        <f>O5*2.64</f>
        <v>25.581599999999998</v>
      </c>
      <c r="S5" s="14">
        <f>R5*365</f>
        <v>9337.284</v>
      </c>
      <c r="T5" s="31"/>
      <c r="U5" s="31"/>
      <c r="V5" s="31"/>
      <c r="W5" s="42" t="s">
        <v>54</v>
      </c>
    </row>
    <row r="6" spans="1:23" s="6" customFormat="1" ht="12.75">
      <c r="A6" s="15" t="s">
        <v>9</v>
      </c>
      <c r="B6" s="16" t="s">
        <v>4</v>
      </c>
      <c r="C6" s="16" t="s">
        <v>5</v>
      </c>
      <c r="D6" s="16" t="s">
        <v>15</v>
      </c>
      <c r="E6" s="17">
        <v>5</v>
      </c>
      <c r="F6" s="18" t="s">
        <v>12</v>
      </c>
      <c r="G6" s="19">
        <v>1.6</v>
      </c>
      <c r="H6" s="18" t="s">
        <v>12</v>
      </c>
      <c r="I6" s="19">
        <f t="shared" si="0"/>
        <v>3.4</v>
      </c>
      <c r="J6" s="18" t="s">
        <v>12</v>
      </c>
      <c r="K6" s="23">
        <v>5.1</v>
      </c>
      <c r="L6" s="15" t="s">
        <v>35</v>
      </c>
      <c r="M6" s="23">
        <v>5.1</v>
      </c>
      <c r="N6" s="15" t="s">
        <v>35</v>
      </c>
      <c r="O6" s="21">
        <f t="shared" si="1"/>
        <v>17.34</v>
      </c>
      <c r="P6" s="13">
        <f aca="true" t="shared" si="2" ref="P6:P12">I6*M6</f>
        <v>17.34</v>
      </c>
      <c r="Q6" s="32"/>
      <c r="R6" s="21">
        <f>O6*2.64</f>
        <v>45.7776</v>
      </c>
      <c r="S6" s="22">
        <f>R6*365</f>
        <v>16708.824</v>
      </c>
      <c r="T6" s="30"/>
      <c r="U6" s="30"/>
      <c r="V6" s="30"/>
      <c r="W6" s="42" t="s">
        <v>54</v>
      </c>
    </row>
    <row r="7" spans="1:23" s="6" customFormat="1" ht="12.75">
      <c r="A7" s="15" t="s">
        <v>9</v>
      </c>
      <c r="B7" s="16" t="s">
        <v>4</v>
      </c>
      <c r="C7" s="16" t="s">
        <v>13</v>
      </c>
      <c r="D7" s="16" t="s">
        <v>6</v>
      </c>
      <c r="E7" s="23">
        <v>3.5</v>
      </c>
      <c r="F7" s="15" t="s">
        <v>12</v>
      </c>
      <c r="G7" s="23">
        <v>1.28</v>
      </c>
      <c r="H7" s="18" t="s">
        <v>12</v>
      </c>
      <c r="I7" s="19">
        <f t="shared" si="0"/>
        <v>2.2199999999999998</v>
      </c>
      <c r="J7" s="18" t="s">
        <v>12</v>
      </c>
      <c r="K7" s="23">
        <v>5.1</v>
      </c>
      <c r="L7" s="15" t="s">
        <v>35</v>
      </c>
      <c r="M7" s="23">
        <v>5.1</v>
      </c>
      <c r="N7" s="15" t="s">
        <v>35</v>
      </c>
      <c r="O7" s="21">
        <f t="shared" si="1"/>
        <v>11.321999999999997</v>
      </c>
      <c r="P7" s="13">
        <f t="shared" si="2"/>
        <v>11.321999999999997</v>
      </c>
      <c r="Q7" s="32"/>
      <c r="R7" s="21">
        <f>O7*2.64</f>
        <v>29.890079999999994</v>
      </c>
      <c r="S7" s="22">
        <f>R7*365</f>
        <v>10909.879199999998</v>
      </c>
      <c r="T7" s="30"/>
      <c r="U7" s="30"/>
      <c r="V7" s="30"/>
      <c r="W7" s="42" t="s">
        <v>54</v>
      </c>
    </row>
    <row r="8" spans="1:23" s="6" customFormat="1" ht="12.75">
      <c r="A8" s="15" t="s">
        <v>9</v>
      </c>
      <c r="B8" s="16" t="s">
        <v>4</v>
      </c>
      <c r="C8" s="16" t="s">
        <v>13</v>
      </c>
      <c r="D8" s="16" t="s">
        <v>15</v>
      </c>
      <c r="E8" s="24">
        <v>5</v>
      </c>
      <c r="F8" s="15" t="s">
        <v>12</v>
      </c>
      <c r="G8" s="23">
        <v>1.28</v>
      </c>
      <c r="H8" s="18" t="s">
        <v>12</v>
      </c>
      <c r="I8" s="19">
        <f t="shared" si="0"/>
        <v>3.7199999999999998</v>
      </c>
      <c r="J8" s="18" t="s">
        <v>12</v>
      </c>
      <c r="K8" s="23">
        <v>5.1</v>
      </c>
      <c r="L8" s="15" t="s">
        <v>35</v>
      </c>
      <c r="M8" s="23">
        <v>5.1</v>
      </c>
      <c r="N8" s="15" t="s">
        <v>35</v>
      </c>
      <c r="O8" s="21">
        <f t="shared" si="1"/>
        <v>18.971999999999998</v>
      </c>
      <c r="P8" s="13">
        <f t="shared" si="2"/>
        <v>18.971999999999998</v>
      </c>
      <c r="Q8" s="32"/>
      <c r="R8" s="21">
        <f>O8*2.64</f>
        <v>50.086079999999995</v>
      </c>
      <c r="S8" s="22">
        <f>R8*365</f>
        <v>18281.419199999997</v>
      </c>
      <c r="T8" s="30"/>
      <c r="U8" s="30"/>
      <c r="V8" s="30"/>
      <c r="W8" s="42" t="s">
        <v>54</v>
      </c>
    </row>
    <row r="9" spans="1:23" s="6" customFormat="1" ht="12.75">
      <c r="A9" s="15" t="s">
        <v>16</v>
      </c>
      <c r="B9" s="16" t="s">
        <v>4</v>
      </c>
      <c r="C9" s="10" t="s">
        <v>5</v>
      </c>
      <c r="D9" s="10" t="s">
        <v>6</v>
      </c>
      <c r="E9" s="11">
        <v>3.5</v>
      </c>
      <c r="F9" s="12" t="s">
        <v>12</v>
      </c>
      <c r="G9" s="11">
        <v>1.6</v>
      </c>
      <c r="H9" s="12" t="s">
        <v>12</v>
      </c>
      <c r="I9" s="11">
        <f t="shared" si="0"/>
        <v>1.9</v>
      </c>
      <c r="J9" s="12" t="s">
        <v>12</v>
      </c>
      <c r="K9" s="23">
        <v>1</v>
      </c>
      <c r="L9" s="15" t="s">
        <v>35</v>
      </c>
      <c r="M9" s="23">
        <v>3</v>
      </c>
      <c r="N9" s="15" t="s">
        <v>35</v>
      </c>
      <c r="O9" s="20">
        <f t="shared" si="1"/>
        <v>1.9</v>
      </c>
      <c r="P9" s="13">
        <f>I9*M9</f>
        <v>5.699999999999999</v>
      </c>
      <c r="Q9" s="32"/>
      <c r="R9" s="29"/>
      <c r="S9" s="30"/>
      <c r="T9" s="22">
        <f aca="true" t="shared" si="3" ref="T9:U12">O9*280</f>
        <v>532</v>
      </c>
      <c r="U9" s="22">
        <f t="shared" si="3"/>
        <v>1595.9999999999998</v>
      </c>
      <c r="V9" s="30"/>
      <c r="W9" s="42" t="s">
        <v>54</v>
      </c>
    </row>
    <row r="10" spans="1:23" s="6" customFormat="1" ht="12.75">
      <c r="A10" s="15" t="s">
        <v>16</v>
      </c>
      <c r="B10" s="16" t="s">
        <v>4</v>
      </c>
      <c r="C10" s="16" t="s">
        <v>5</v>
      </c>
      <c r="D10" s="16" t="s">
        <v>15</v>
      </c>
      <c r="E10" s="17">
        <v>5</v>
      </c>
      <c r="F10" s="18" t="s">
        <v>12</v>
      </c>
      <c r="G10" s="19">
        <v>1.6</v>
      </c>
      <c r="H10" s="18" t="s">
        <v>12</v>
      </c>
      <c r="I10" s="19">
        <f t="shared" si="0"/>
        <v>3.4</v>
      </c>
      <c r="J10" s="18" t="s">
        <v>12</v>
      </c>
      <c r="K10" s="23">
        <v>1</v>
      </c>
      <c r="L10" s="15" t="s">
        <v>35</v>
      </c>
      <c r="M10" s="23">
        <v>3</v>
      </c>
      <c r="N10" s="15" t="s">
        <v>35</v>
      </c>
      <c r="O10" s="20">
        <f t="shared" si="1"/>
        <v>3.4</v>
      </c>
      <c r="P10" s="13">
        <f t="shared" si="2"/>
        <v>10.2</v>
      </c>
      <c r="Q10" s="32"/>
      <c r="R10" s="29"/>
      <c r="S10" s="30"/>
      <c r="T10" s="22">
        <f t="shared" si="3"/>
        <v>952</v>
      </c>
      <c r="U10" s="22">
        <f t="shared" si="3"/>
        <v>2856</v>
      </c>
      <c r="V10" s="30"/>
      <c r="W10" s="42" t="s">
        <v>54</v>
      </c>
    </row>
    <row r="11" spans="1:23" s="6" customFormat="1" ht="12.75">
      <c r="A11" s="15" t="s">
        <v>16</v>
      </c>
      <c r="B11" s="16" t="s">
        <v>4</v>
      </c>
      <c r="C11" s="16" t="s">
        <v>13</v>
      </c>
      <c r="D11" s="16" t="s">
        <v>6</v>
      </c>
      <c r="E11" s="23">
        <v>3.5</v>
      </c>
      <c r="F11" s="15" t="s">
        <v>12</v>
      </c>
      <c r="G11" s="23">
        <v>1.28</v>
      </c>
      <c r="H11" s="18" t="s">
        <v>12</v>
      </c>
      <c r="I11" s="19">
        <f t="shared" si="0"/>
        <v>2.2199999999999998</v>
      </c>
      <c r="J11" s="18" t="s">
        <v>12</v>
      </c>
      <c r="K11" s="23">
        <v>1</v>
      </c>
      <c r="L11" s="15" t="s">
        <v>35</v>
      </c>
      <c r="M11" s="23">
        <v>3</v>
      </c>
      <c r="N11" s="15" t="s">
        <v>35</v>
      </c>
      <c r="O11" s="20">
        <f t="shared" si="1"/>
        <v>2.2199999999999998</v>
      </c>
      <c r="P11" s="13">
        <f t="shared" si="2"/>
        <v>6.659999999999999</v>
      </c>
      <c r="Q11" s="32"/>
      <c r="R11" s="29"/>
      <c r="S11" s="30"/>
      <c r="T11" s="22">
        <f t="shared" si="3"/>
        <v>621.5999999999999</v>
      </c>
      <c r="U11" s="22">
        <f t="shared" si="3"/>
        <v>1864.7999999999997</v>
      </c>
      <c r="V11" s="30"/>
      <c r="W11" s="42" t="s">
        <v>54</v>
      </c>
    </row>
    <row r="12" spans="1:23" s="6" customFormat="1" ht="12.75">
      <c r="A12" s="15" t="s">
        <v>16</v>
      </c>
      <c r="B12" s="16" t="s">
        <v>4</v>
      </c>
      <c r="C12" s="16" t="s">
        <v>13</v>
      </c>
      <c r="D12" s="16" t="s">
        <v>15</v>
      </c>
      <c r="E12" s="24">
        <v>5</v>
      </c>
      <c r="F12" s="15" t="s">
        <v>12</v>
      </c>
      <c r="G12" s="23">
        <v>1.28</v>
      </c>
      <c r="H12" s="18" t="s">
        <v>12</v>
      </c>
      <c r="I12" s="19">
        <f t="shared" si="0"/>
        <v>3.7199999999999998</v>
      </c>
      <c r="J12" s="18" t="s">
        <v>12</v>
      </c>
      <c r="K12" s="23">
        <v>1</v>
      </c>
      <c r="L12" s="15" t="s">
        <v>35</v>
      </c>
      <c r="M12" s="23">
        <v>3</v>
      </c>
      <c r="N12" s="15" t="s">
        <v>35</v>
      </c>
      <c r="O12" s="20">
        <f t="shared" si="1"/>
        <v>3.7199999999999998</v>
      </c>
      <c r="P12" s="13">
        <f t="shared" si="2"/>
        <v>11.16</v>
      </c>
      <c r="Q12" s="32"/>
      <c r="R12" s="29"/>
      <c r="S12" s="30"/>
      <c r="T12" s="22">
        <f t="shared" si="3"/>
        <v>1041.6</v>
      </c>
      <c r="U12" s="22">
        <f t="shared" si="3"/>
        <v>3124.8</v>
      </c>
      <c r="V12" s="30"/>
      <c r="W12" s="42" t="s">
        <v>54</v>
      </c>
    </row>
    <row r="13" spans="1:23" s="6" customFormat="1" ht="12.75">
      <c r="A13" s="15" t="s">
        <v>16</v>
      </c>
      <c r="B13" s="16" t="s">
        <v>19</v>
      </c>
      <c r="C13" s="16" t="s">
        <v>20</v>
      </c>
      <c r="D13" s="16" t="s">
        <v>6</v>
      </c>
      <c r="E13" s="23">
        <v>1.5</v>
      </c>
      <c r="F13" s="15" t="s">
        <v>12</v>
      </c>
      <c r="G13" s="23">
        <v>0.5</v>
      </c>
      <c r="H13" s="18" t="s">
        <v>12</v>
      </c>
      <c r="I13" s="24">
        <f t="shared" si="0"/>
        <v>1</v>
      </c>
      <c r="J13" s="18" t="s">
        <v>12</v>
      </c>
      <c r="K13" s="23">
        <v>2</v>
      </c>
      <c r="L13" s="15" t="s">
        <v>35</v>
      </c>
      <c r="M13" s="37"/>
      <c r="N13" s="38"/>
      <c r="O13" s="21">
        <f t="shared" si="1"/>
        <v>2</v>
      </c>
      <c r="P13" s="32"/>
      <c r="Q13" s="32"/>
      <c r="R13" s="29"/>
      <c r="S13" s="30"/>
      <c r="T13" s="22">
        <f aca="true" t="shared" si="4" ref="T13:T25">O13*280</f>
        <v>560</v>
      </c>
      <c r="U13" s="30"/>
      <c r="V13" s="30"/>
      <c r="W13" s="42" t="s">
        <v>54</v>
      </c>
    </row>
    <row r="14" spans="1:23" s="6" customFormat="1" ht="12.75">
      <c r="A14" s="15" t="s">
        <v>16</v>
      </c>
      <c r="B14" s="16" t="s">
        <v>19</v>
      </c>
      <c r="C14" s="16" t="s">
        <v>20</v>
      </c>
      <c r="D14" s="16" t="s">
        <v>22</v>
      </c>
      <c r="E14" s="24">
        <v>5</v>
      </c>
      <c r="F14" s="15" t="s">
        <v>12</v>
      </c>
      <c r="G14" s="23">
        <v>0</v>
      </c>
      <c r="H14" s="18" t="s">
        <v>12</v>
      </c>
      <c r="I14" s="24">
        <f t="shared" si="0"/>
        <v>5</v>
      </c>
      <c r="J14" s="18" t="s">
        <v>12</v>
      </c>
      <c r="K14" s="23">
        <v>2</v>
      </c>
      <c r="L14" s="15" t="s">
        <v>35</v>
      </c>
      <c r="M14" s="37"/>
      <c r="N14" s="38"/>
      <c r="O14" s="21">
        <f t="shared" si="1"/>
        <v>10</v>
      </c>
      <c r="P14" s="32"/>
      <c r="Q14" s="32"/>
      <c r="R14" s="29"/>
      <c r="S14" s="30"/>
      <c r="T14" s="22">
        <f t="shared" si="4"/>
        <v>2800</v>
      </c>
      <c r="U14" s="30"/>
      <c r="V14" s="30"/>
      <c r="W14" s="42" t="s">
        <v>54</v>
      </c>
    </row>
    <row r="15" spans="1:23" s="6" customFormat="1" ht="25.5">
      <c r="A15" s="15" t="s">
        <v>16</v>
      </c>
      <c r="B15" s="16" t="s">
        <v>19</v>
      </c>
      <c r="C15" s="16" t="s">
        <v>21</v>
      </c>
      <c r="D15" s="16" t="s">
        <v>6</v>
      </c>
      <c r="E15" s="23">
        <v>1.5</v>
      </c>
      <c r="F15" s="15" t="s">
        <v>12</v>
      </c>
      <c r="G15" s="23">
        <v>0.5</v>
      </c>
      <c r="H15" s="18" t="s">
        <v>12</v>
      </c>
      <c r="I15" s="24">
        <f t="shared" si="0"/>
        <v>1</v>
      </c>
      <c r="J15" s="18" t="s">
        <v>12</v>
      </c>
      <c r="K15" s="23">
        <v>2</v>
      </c>
      <c r="L15" s="39" t="s">
        <v>35</v>
      </c>
      <c r="M15" s="37"/>
      <c r="N15" s="38"/>
      <c r="O15" s="21">
        <f t="shared" si="1"/>
        <v>2</v>
      </c>
      <c r="P15" s="32"/>
      <c r="Q15" s="32"/>
      <c r="R15" s="29"/>
      <c r="S15" s="30"/>
      <c r="T15" s="22">
        <f t="shared" si="4"/>
        <v>560</v>
      </c>
      <c r="U15" s="30"/>
      <c r="V15" s="30"/>
      <c r="W15" s="42" t="s">
        <v>54</v>
      </c>
    </row>
    <row r="16" spans="1:23" s="6" customFormat="1" ht="25.5">
      <c r="A16" s="15" t="s">
        <v>16</v>
      </c>
      <c r="B16" s="16" t="s">
        <v>19</v>
      </c>
      <c r="C16" s="16" t="s">
        <v>21</v>
      </c>
      <c r="D16" s="16" t="s">
        <v>22</v>
      </c>
      <c r="E16" s="24">
        <v>5</v>
      </c>
      <c r="F16" s="15" t="s">
        <v>12</v>
      </c>
      <c r="G16" s="23">
        <v>0</v>
      </c>
      <c r="H16" s="18" t="s">
        <v>12</v>
      </c>
      <c r="I16" s="24">
        <f t="shared" si="0"/>
        <v>5</v>
      </c>
      <c r="J16" s="18" t="s">
        <v>12</v>
      </c>
      <c r="K16" s="23">
        <v>2</v>
      </c>
      <c r="L16" s="9" t="s">
        <v>35</v>
      </c>
      <c r="M16" s="37"/>
      <c r="N16" s="38"/>
      <c r="O16" s="21">
        <f t="shared" si="1"/>
        <v>10</v>
      </c>
      <c r="P16" s="32"/>
      <c r="Q16" s="32"/>
      <c r="R16" s="29"/>
      <c r="S16" s="30"/>
      <c r="T16" s="22">
        <f t="shared" si="4"/>
        <v>2800</v>
      </c>
      <c r="U16" s="30"/>
      <c r="V16" s="30"/>
      <c r="W16" s="42" t="s">
        <v>54</v>
      </c>
    </row>
    <row r="17" spans="1:23" s="6" customFormat="1" ht="25.5">
      <c r="A17" s="15" t="s">
        <v>9</v>
      </c>
      <c r="B17" s="16" t="s">
        <v>32</v>
      </c>
      <c r="C17" s="16" t="s">
        <v>31</v>
      </c>
      <c r="D17" s="16" t="s">
        <v>6</v>
      </c>
      <c r="E17" s="23">
        <v>2.75</v>
      </c>
      <c r="F17" s="15" t="s">
        <v>33</v>
      </c>
      <c r="G17" s="23">
        <v>2.5</v>
      </c>
      <c r="H17" s="15" t="s">
        <v>33</v>
      </c>
      <c r="I17" s="23">
        <f t="shared" si="0"/>
        <v>0.25</v>
      </c>
      <c r="J17" s="15" t="s">
        <v>33</v>
      </c>
      <c r="K17" s="23">
        <v>5.3</v>
      </c>
      <c r="L17" s="15" t="s">
        <v>34</v>
      </c>
      <c r="M17" s="23">
        <v>5.3</v>
      </c>
      <c r="N17" s="15" t="s">
        <v>34</v>
      </c>
      <c r="O17" s="21">
        <f t="shared" si="1"/>
        <v>1.325</v>
      </c>
      <c r="P17" s="21">
        <f aca="true" t="shared" si="5" ref="P17:P25">I17*M17</f>
        <v>1.325</v>
      </c>
      <c r="Q17" s="32"/>
      <c r="R17" s="21">
        <f aca="true" t="shared" si="6" ref="R17:R25">O17*2.64</f>
        <v>3.498</v>
      </c>
      <c r="S17" s="22">
        <f>R17*365</f>
        <v>1276.77</v>
      </c>
      <c r="T17" s="22">
        <f t="shared" si="4"/>
        <v>371</v>
      </c>
      <c r="U17" s="22">
        <f aca="true" t="shared" si="7" ref="U17:U25">P17*280</f>
        <v>371</v>
      </c>
      <c r="V17" s="30"/>
      <c r="W17" s="42" t="s">
        <v>54</v>
      </c>
    </row>
    <row r="18" spans="1:23" s="6" customFormat="1" ht="25.5">
      <c r="A18" s="15" t="s">
        <v>9</v>
      </c>
      <c r="B18" s="16" t="s">
        <v>32</v>
      </c>
      <c r="C18" s="16" t="s">
        <v>31</v>
      </c>
      <c r="D18" s="16" t="s">
        <v>22</v>
      </c>
      <c r="E18" s="24">
        <v>5</v>
      </c>
      <c r="F18" s="15" t="s">
        <v>33</v>
      </c>
      <c r="G18" s="23">
        <v>2.5</v>
      </c>
      <c r="H18" s="15" t="s">
        <v>33</v>
      </c>
      <c r="I18" s="23">
        <f t="shared" si="0"/>
        <v>2.5</v>
      </c>
      <c r="J18" s="15" t="s">
        <v>33</v>
      </c>
      <c r="K18" s="23">
        <v>5.3</v>
      </c>
      <c r="L18" s="15" t="s">
        <v>34</v>
      </c>
      <c r="M18" s="23">
        <v>5.3</v>
      </c>
      <c r="N18" s="15" t="s">
        <v>34</v>
      </c>
      <c r="O18" s="21">
        <f t="shared" si="1"/>
        <v>13.25</v>
      </c>
      <c r="P18" s="21">
        <f t="shared" si="5"/>
        <v>13.25</v>
      </c>
      <c r="Q18" s="32"/>
      <c r="R18" s="21">
        <f t="shared" si="6"/>
        <v>34.980000000000004</v>
      </c>
      <c r="S18" s="22">
        <f>R18*365</f>
        <v>12767.7</v>
      </c>
      <c r="T18" s="22">
        <f t="shared" si="4"/>
        <v>3710</v>
      </c>
      <c r="U18" s="22">
        <f t="shared" si="7"/>
        <v>3710</v>
      </c>
      <c r="V18" s="30"/>
      <c r="W18" s="42" t="s">
        <v>54</v>
      </c>
    </row>
    <row r="19" spans="1:23" s="6" customFormat="1" ht="12.75">
      <c r="A19" s="15" t="s">
        <v>9</v>
      </c>
      <c r="B19" s="16" t="s">
        <v>36</v>
      </c>
      <c r="C19" s="16" t="s">
        <v>37</v>
      </c>
      <c r="D19" s="16" t="s">
        <v>6</v>
      </c>
      <c r="E19" s="23">
        <v>2.75</v>
      </c>
      <c r="F19" s="15" t="s">
        <v>33</v>
      </c>
      <c r="G19" s="23">
        <v>1.5</v>
      </c>
      <c r="H19" s="15" t="s">
        <v>33</v>
      </c>
      <c r="I19" s="23">
        <f t="shared" si="0"/>
        <v>1.25</v>
      </c>
      <c r="J19" s="15" t="s">
        <v>33</v>
      </c>
      <c r="K19" s="23">
        <v>8.1</v>
      </c>
      <c r="L19" s="15" t="s">
        <v>34</v>
      </c>
      <c r="M19" s="23">
        <v>8.1</v>
      </c>
      <c r="N19" s="15" t="s">
        <v>34</v>
      </c>
      <c r="O19" s="21">
        <f t="shared" si="1"/>
        <v>10.125</v>
      </c>
      <c r="P19" s="21">
        <f t="shared" si="5"/>
        <v>10.125</v>
      </c>
      <c r="Q19" s="32"/>
      <c r="R19" s="21">
        <f t="shared" si="6"/>
        <v>26.73</v>
      </c>
      <c r="S19" s="22">
        <f aca="true" t="shared" si="8" ref="S19:S25">R19*365</f>
        <v>9756.45</v>
      </c>
      <c r="T19" s="22">
        <f t="shared" si="4"/>
        <v>2835</v>
      </c>
      <c r="U19" s="22">
        <f t="shared" si="7"/>
        <v>2835</v>
      </c>
      <c r="V19" s="30"/>
      <c r="W19" s="42" t="s">
        <v>54</v>
      </c>
    </row>
    <row r="20" spans="1:23" s="6" customFormat="1" ht="12.75">
      <c r="A20" s="15" t="s">
        <v>9</v>
      </c>
      <c r="B20" s="16" t="s">
        <v>36</v>
      </c>
      <c r="C20" s="16" t="s">
        <v>37</v>
      </c>
      <c r="D20" s="16" t="s">
        <v>22</v>
      </c>
      <c r="E20" s="24">
        <v>3</v>
      </c>
      <c r="F20" s="15" t="s">
        <v>33</v>
      </c>
      <c r="G20" s="23">
        <v>1.5</v>
      </c>
      <c r="H20" s="15" t="s">
        <v>33</v>
      </c>
      <c r="I20" s="23">
        <f t="shared" si="0"/>
        <v>1.5</v>
      </c>
      <c r="J20" s="15" t="s">
        <v>33</v>
      </c>
      <c r="K20" s="23">
        <v>8.1</v>
      </c>
      <c r="L20" s="15" t="s">
        <v>34</v>
      </c>
      <c r="M20" s="23">
        <v>8.1</v>
      </c>
      <c r="N20" s="15" t="s">
        <v>34</v>
      </c>
      <c r="O20" s="21">
        <f t="shared" si="1"/>
        <v>12.149999999999999</v>
      </c>
      <c r="P20" s="21">
        <f t="shared" si="5"/>
        <v>12.149999999999999</v>
      </c>
      <c r="Q20" s="32"/>
      <c r="R20" s="21">
        <f t="shared" si="6"/>
        <v>32.076</v>
      </c>
      <c r="S20" s="22">
        <f t="shared" si="8"/>
        <v>11707.74</v>
      </c>
      <c r="T20" s="22">
        <f t="shared" si="4"/>
        <v>3401.9999999999995</v>
      </c>
      <c r="U20" s="22">
        <f t="shared" si="7"/>
        <v>3401.9999999999995</v>
      </c>
      <c r="V20" s="30"/>
      <c r="W20" s="42" t="s">
        <v>54</v>
      </c>
    </row>
    <row r="21" spans="1:23" s="6" customFormat="1" ht="25.5">
      <c r="A21" s="15" t="s">
        <v>9</v>
      </c>
      <c r="B21" s="16" t="s">
        <v>38</v>
      </c>
      <c r="C21" s="16" t="s">
        <v>39</v>
      </c>
      <c r="D21" s="16" t="s">
        <v>40</v>
      </c>
      <c r="E21" s="24">
        <v>39</v>
      </c>
      <c r="F21" s="15" t="s">
        <v>42</v>
      </c>
      <c r="G21" s="23">
        <v>27</v>
      </c>
      <c r="H21" s="15" t="s">
        <v>42</v>
      </c>
      <c r="I21" s="23">
        <f t="shared" si="0"/>
        <v>12</v>
      </c>
      <c r="J21" s="15" t="s">
        <v>42</v>
      </c>
      <c r="K21" s="23">
        <v>0.37</v>
      </c>
      <c r="L21" s="15" t="s">
        <v>43</v>
      </c>
      <c r="M21" s="23">
        <v>0.37</v>
      </c>
      <c r="N21" s="15" t="s">
        <v>43</v>
      </c>
      <c r="O21" s="21">
        <f t="shared" si="1"/>
        <v>4.4399999999999995</v>
      </c>
      <c r="P21" s="21">
        <f t="shared" si="5"/>
        <v>4.4399999999999995</v>
      </c>
      <c r="Q21" s="32"/>
      <c r="R21" s="21">
        <f t="shared" si="6"/>
        <v>11.721599999999999</v>
      </c>
      <c r="S21" s="22">
        <f t="shared" si="8"/>
        <v>4278.383999999999</v>
      </c>
      <c r="T21" s="22">
        <f t="shared" si="4"/>
        <v>1243.1999999999998</v>
      </c>
      <c r="U21" s="22">
        <f t="shared" si="7"/>
        <v>1243.1999999999998</v>
      </c>
      <c r="V21" s="30"/>
      <c r="W21" s="42" t="s">
        <v>54</v>
      </c>
    </row>
    <row r="22" spans="1:23" s="6" customFormat="1" ht="25.5">
      <c r="A22" s="15" t="s">
        <v>9</v>
      </c>
      <c r="B22" s="16" t="s">
        <v>38</v>
      </c>
      <c r="C22" s="16" t="s">
        <v>39</v>
      </c>
      <c r="D22" s="16" t="s">
        <v>41</v>
      </c>
      <c r="E22" s="24">
        <v>51</v>
      </c>
      <c r="F22" s="15" t="s">
        <v>42</v>
      </c>
      <c r="G22" s="23">
        <v>27</v>
      </c>
      <c r="H22" s="15" t="s">
        <v>42</v>
      </c>
      <c r="I22" s="23">
        <f t="shared" si="0"/>
        <v>24</v>
      </c>
      <c r="J22" s="15" t="s">
        <v>42</v>
      </c>
      <c r="K22" s="23">
        <v>0.37</v>
      </c>
      <c r="L22" s="15" t="s">
        <v>43</v>
      </c>
      <c r="M22" s="23">
        <v>0.37</v>
      </c>
      <c r="N22" s="15" t="s">
        <v>43</v>
      </c>
      <c r="O22" s="21">
        <f t="shared" si="1"/>
        <v>8.879999999999999</v>
      </c>
      <c r="P22" s="21">
        <f t="shared" si="5"/>
        <v>8.879999999999999</v>
      </c>
      <c r="Q22" s="32"/>
      <c r="R22" s="21">
        <f t="shared" si="6"/>
        <v>23.443199999999997</v>
      </c>
      <c r="S22" s="22">
        <f t="shared" si="8"/>
        <v>8556.767999999998</v>
      </c>
      <c r="T22" s="22">
        <f t="shared" si="4"/>
        <v>2486.3999999999996</v>
      </c>
      <c r="U22" s="22">
        <f t="shared" si="7"/>
        <v>2486.3999999999996</v>
      </c>
      <c r="V22" s="30"/>
      <c r="W22" s="42" t="s">
        <v>54</v>
      </c>
    </row>
    <row r="23" spans="1:23" s="6" customFormat="1" ht="25.5">
      <c r="A23" s="15" t="s">
        <v>9</v>
      </c>
      <c r="B23" s="16" t="s">
        <v>38</v>
      </c>
      <c r="C23" s="16" t="s">
        <v>39</v>
      </c>
      <c r="D23" s="16" t="s">
        <v>22</v>
      </c>
      <c r="E23" s="24">
        <v>56</v>
      </c>
      <c r="F23" s="15" t="s">
        <v>42</v>
      </c>
      <c r="G23" s="23">
        <v>27</v>
      </c>
      <c r="H23" s="15" t="s">
        <v>42</v>
      </c>
      <c r="I23" s="23">
        <f t="shared" si="0"/>
        <v>29</v>
      </c>
      <c r="J23" s="15" t="s">
        <v>42</v>
      </c>
      <c r="K23" s="23">
        <v>0.37</v>
      </c>
      <c r="L23" s="15" t="s">
        <v>43</v>
      </c>
      <c r="M23" s="23">
        <v>0.37</v>
      </c>
      <c r="N23" s="15" t="s">
        <v>43</v>
      </c>
      <c r="O23" s="21">
        <f t="shared" si="1"/>
        <v>10.73</v>
      </c>
      <c r="P23" s="21">
        <f t="shared" si="5"/>
        <v>10.73</v>
      </c>
      <c r="Q23" s="32"/>
      <c r="R23" s="21">
        <f t="shared" si="6"/>
        <v>28.3272</v>
      </c>
      <c r="S23" s="22">
        <f t="shared" si="8"/>
        <v>10339.428</v>
      </c>
      <c r="T23" s="22">
        <f t="shared" si="4"/>
        <v>3004.4</v>
      </c>
      <c r="U23" s="22">
        <f t="shared" si="7"/>
        <v>3004.4</v>
      </c>
      <c r="V23" s="30"/>
      <c r="W23" s="42" t="s">
        <v>54</v>
      </c>
    </row>
    <row r="24" spans="1:23" s="6" customFormat="1" ht="25.5">
      <c r="A24" s="15" t="s">
        <v>9</v>
      </c>
      <c r="B24" s="16" t="s">
        <v>44</v>
      </c>
      <c r="C24" s="16" t="s">
        <v>45</v>
      </c>
      <c r="D24" s="16" t="s">
        <v>46</v>
      </c>
      <c r="E24" s="24">
        <v>9.5</v>
      </c>
      <c r="F24" s="15" t="s">
        <v>42</v>
      </c>
      <c r="G24" s="23">
        <v>7</v>
      </c>
      <c r="H24" s="15" t="s">
        <v>42</v>
      </c>
      <c r="I24" s="23">
        <f t="shared" si="0"/>
        <v>2.5</v>
      </c>
      <c r="J24" s="15" t="s">
        <v>42</v>
      </c>
      <c r="K24" s="23">
        <v>0.1</v>
      </c>
      <c r="L24" s="15" t="s">
        <v>43</v>
      </c>
      <c r="M24" s="23">
        <v>0.1</v>
      </c>
      <c r="N24" s="15" t="s">
        <v>43</v>
      </c>
      <c r="O24" s="21">
        <f t="shared" si="1"/>
        <v>0.25</v>
      </c>
      <c r="P24" s="21">
        <f t="shared" si="5"/>
        <v>0.25</v>
      </c>
      <c r="Q24" s="32"/>
      <c r="R24" s="21">
        <f t="shared" si="6"/>
        <v>0.66</v>
      </c>
      <c r="S24" s="22">
        <f t="shared" si="8"/>
        <v>240.9</v>
      </c>
      <c r="T24" s="22">
        <f t="shared" si="4"/>
        <v>70</v>
      </c>
      <c r="U24" s="22">
        <f t="shared" si="7"/>
        <v>70</v>
      </c>
      <c r="V24" s="30"/>
      <c r="W24" s="42" t="s">
        <v>54</v>
      </c>
    </row>
    <row r="25" spans="1:23" s="6" customFormat="1" ht="25.5">
      <c r="A25" s="15" t="s">
        <v>9</v>
      </c>
      <c r="B25" s="16" t="s">
        <v>44</v>
      </c>
      <c r="C25" s="16" t="s">
        <v>45</v>
      </c>
      <c r="D25" s="16" t="s">
        <v>41</v>
      </c>
      <c r="E25" s="24">
        <v>14</v>
      </c>
      <c r="F25" s="15" t="s">
        <v>42</v>
      </c>
      <c r="G25" s="23">
        <v>7</v>
      </c>
      <c r="H25" s="15" t="s">
        <v>42</v>
      </c>
      <c r="I25" s="23">
        <f t="shared" si="0"/>
        <v>7</v>
      </c>
      <c r="J25" s="15" t="s">
        <v>42</v>
      </c>
      <c r="K25" s="23">
        <v>0.1</v>
      </c>
      <c r="L25" s="15" t="s">
        <v>43</v>
      </c>
      <c r="M25" s="23">
        <v>0.1</v>
      </c>
      <c r="N25" s="15" t="s">
        <v>43</v>
      </c>
      <c r="O25" s="21">
        <f t="shared" si="1"/>
        <v>0.7000000000000001</v>
      </c>
      <c r="P25" s="21">
        <f t="shared" si="5"/>
        <v>0.7000000000000001</v>
      </c>
      <c r="Q25" s="32"/>
      <c r="R25" s="21">
        <f t="shared" si="6"/>
        <v>1.8480000000000003</v>
      </c>
      <c r="S25" s="22">
        <f t="shared" si="8"/>
        <v>674.5200000000001</v>
      </c>
      <c r="T25" s="22">
        <f t="shared" si="4"/>
        <v>196.00000000000003</v>
      </c>
      <c r="U25" s="22">
        <f t="shared" si="7"/>
        <v>196.00000000000003</v>
      </c>
      <c r="V25" s="30"/>
      <c r="W25" s="42" t="s">
        <v>54</v>
      </c>
    </row>
    <row r="26" spans="1:23" s="6" customFormat="1" ht="25.5">
      <c r="A26" s="15" t="s">
        <v>9</v>
      </c>
      <c r="B26" s="16" t="s">
        <v>48</v>
      </c>
      <c r="C26" s="16" t="s">
        <v>47</v>
      </c>
      <c r="D26" s="29"/>
      <c r="E26" s="40"/>
      <c r="F26" s="41"/>
      <c r="G26" s="40"/>
      <c r="H26" s="41"/>
      <c r="I26" s="40"/>
      <c r="J26" s="41"/>
      <c r="K26" s="40"/>
      <c r="L26" s="41"/>
      <c r="M26" s="40"/>
      <c r="N26" s="41"/>
      <c r="O26" s="29"/>
      <c r="P26" s="29"/>
      <c r="Q26" s="29"/>
      <c r="R26" s="29"/>
      <c r="S26" s="30"/>
      <c r="T26" s="29"/>
      <c r="U26" s="30"/>
      <c r="V26" s="30"/>
      <c r="W26" s="43" t="s">
        <v>55</v>
      </c>
    </row>
    <row r="27" spans="1:23" s="6" customFormat="1" ht="25.5">
      <c r="A27" s="15" t="s">
        <v>16</v>
      </c>
      <c r="B27" s="16" t="s">
        <v>49</v>
      </c>
      <c r="C27" s="16" t="s">
        <v>50</v>
      </c>
      <c r="D27" s="29"/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29"/>
      <c r="P27" s="29"/>
      <c r="Q27" s="21">
        <v>137</v>
      </c>
      <c r="R27" s="29"/>
      <c r="S27" s="30"/>
      <c r="T27" s="29"/>
      <c r="U27" s="30"/>
      <c r="V27" s="22">
        <v>50000</v>
      </c>
      <c r="W27" s="43" t="s">
        <v>60</v>
      </c>
    </row>
    <row r="28" spans="1:23" s="6" customFormat="1" ht="27">
      <c r="A28" s="15" t="s">
        <v>16</v>
      </c>
      <c r="B28" s="16" t="s">
        <v>56</v>
      </c>
      <c r="C28" s="16" t="s">
        <v>58</v>
      </c>
      <c r="D28" s="29"/>
      <c r="E28" s="24">
        <v>378</v>
      </c>
      <c r="F28" s="15" t="s">
        <v>57</v>
      </c>
      <c r="G28" s="23">
        <v>76</v>
      </c>
      <c r="H28" s="15" t="s">
        <v>57</v>
      </c>
      <c r="I28" s="24">
        <f>E28-G28</f>
        <v>302</v>
      </c>
      <c r="J28" s="15" t="s">
        <v>57</v>
      </c>
      <c r="K28" s="40"/>
      <c r="L28" s="41"/>
      <c r="M28" s="40"/>
      <c r="N28" s="41"/>
      <c r="O28" s="29"/>
      <c r="P28" s="29"/>
      <c r="Q28" s="21">
        <f>(2036245-189894)/365</f>
        <v>5058.495890410959</v>
      </c>
      <c r="R28" s="29"/>
      <c r="S28" s="30"/>
      <c r="T28" s="29"/>
      <c r="U28" s="30"/>
      <c r="V28" s="22">
        <f>Q28*365</f>
        <v>1846351</v>
      </c>
      <c r="W28" s="43" t="s">
        <v>59</v>
      </c>
    </row>
    <row r="29" spans="1:23" s="6" customFormat="1" ht="25.5">
      <c r="A29" s="15" t="s">
        <v>16</v>
      </c>
      <c r="B29" s="16" t="s">
        <v>63</v>
      </c>
      <c r="C29" s="51" t="s">
        <v>5</v>
      </c>
      <c r="D29" s="16" t="s">
        <v>76</v>
      </c>
      <c r="E29" s="40"/>
      <c r="F29" s="41"/>
      <c r="G29" s="40"/>
      <c r="H29" s="41"/>
      <c r="I29" s="23">
        <v>36</v>
      </c>
      <c r="J29" s="15" t="s">
        <v>74</v>
      </c>
      <c r="K29" s="40"/>
      <c r="L29" s="41"/>
      <c r="M29" s="40"/>
      <c r="N29" s="41"/>
      <c r="O29" s="29"/>
      <c r="P29" s="29"/>
      <c r="Q29" s="29"/>
      <c r="R29" s="29"/>
      <c r="S29" s="29"/>
      <c r="T29" s="29"/>
      <c r="U29" s="29"/>
      <c r="V29" s="56">
        <f>I29*365</f>
        <v>13140</v>
      </c>
      <c r="W29" s="43" t="s">
        <v>75</v>
      </c>
    </row>
    <row r="30" spans="1:23" s="6" customFormat="1" ht="25.5">
      <c r="A30" s="15" t="s">
        <v>16</v>
      </c>
      <c r="B30" s="16" t="s">
        <v>64</v>
      </c>
      <c r="C30" s="51" t="s">
        <v>5</v>
      </c>
      <c r="D30" s="16" t="s">
        <v>76</v>
      </c>
      <c r="E30" s="40"/>
      <c r="F30" s="41"/>
      <c r="G30" s="40"/>
      <c r="H30" s="41"/>
      <c r="I30" s="23">
        <v>48</v>
      </c>
      <c r="J30" s="15" t="s">
        <v>74</v>
      </c>
      <c r="K30" s="40"/>
      <c r="L30" s="41"/>
      <c r="M30" s="40"/>
      <c r="N30" s="41"/>
      <c r="O30" s="29"/>
      <c r="P30" s="29"/>
      <c r="Q30" s="29"/>
      <c r="R30" s="29"/>
      <c r="S30" s="29"/>
      <c r="T30" s="29"/>
      <c r="U30" s="29"/>
      <c r="V30" s="56">
        <f aca="true" t="shared" si="9" ref="V30:V40">I30*365</f>
        <v>17520</v>
      </c>
      <c r="W30" s="43" t="s">
        <v>75</v>
      </c>
    </row>
    <row r="31" spans="1:23" s="6" customFormat="1" ht="25.5">
      <c r="A31" s="15" t="s">
        <v>16</v>
      </c>
      <c r="B31" s="16" t="s">
        <v>65</v>
      </c>
      <c r="C31" s="51" t="s">
        <v>5</v>
      </c>
      <c r="D31" s="16" t="s">
        <v>76</v>
      </c>
      <c r="E31" s="40"/>
      <c r="F31" s="41"/>
      <c r="G31" s="40"/>
      <c r="H31" s="41"/>
      <c r="I31" s="23">
        <v>21</v>
      </c>
      <c r="J31" s="15" t="s">
        <v>74</v>
      </c>
      <c r="K31" s="40"/>
      <c r="L31" s="41"/>
      <c r="M31" s="40"/>
      <c r="N31" s="41"/>
      <c r="O31" s="29"/>
      <c r="P31" s="29"/>
      <c r="Q31" s="29"/>
      <c r="R31" s="29"/>
      <c r="S31" s="29"/>
      <c r="T31" s="29"/>
      <c r="U31" s="29"/>
      <c r="V31" s="56">
        <f t="shared" si="9"/>
        <v>7665</v>
      </c>
      <c r="W31" s="43" t="s">
        <v>75</v>
      </c>
    </row>
    <row r="32" spans="1:23" s="6" customFormat="1" ht="25.5">
      <c r="A32" s="15" t="s">
        <v>16</v>
      </c>
      <c r="B32" s="16" t="s">
        <v>66</v>
      </c>
      <c r="C32" s="51" t="s">
        <v>5</v>
      </c>
      <c r="D32" s="16" t="s">
        <v>76</v>
      </c>
      <c r="E32" s="40"/>
      <c r="F32" s="41"/>
      <c r="G32" s="40"/>
      <c r="H32" s="41"/>
      <c r="I32" s="23">
        <v>16</v>
      </c>
      <c r="J32" s="15" t="s">
        <v>74</v>
      </c>
      <c r="K32" s="40"/>
      <c r="L32" s="41"/>
      <c r="M32" s="40"/>
      <c r="N32" s="41"/>
      <c r="O32" s="29"/>
      <c r="P32" s="29"/>
      <c r="Q32" s="29"/>
      <c r="R32" s="29"/>
      <c r="S32" s="29"/>
      <c r="T32" s="29"/>
      <c r="U32" s="29"/>
      <c r="V32" s="56">
        <f t="shared" si="9"/>
        <v>5840</v>
      </c>
      <c r="W32" s="43" t="s">
        <v>75</v>
      </c>
    </row>
    <row r="33" spans="1:23" s="6" customFormat="1" ht="25.5">
      <c r="A33" s="15" t="s">
        <v>16</v>
      </c>
      <c r="B33" s="16" t="s">
        <v>67</v>
      </c>
      <c r="C33" s="51" t="s">
        <v>5</v>
      </c>
      <c r="D33" s="16" t="s">
        <v>76</v>
      </c>
      <c r="E33" s="40"/>
      <c r="F33" s="41"/>
      <c r="G33" s="40"/>
      <c r="H33" s="41"/>
      <c r="I33" s="23">
        <v>23</v>
      </c>
      <c r="J33" s="15" t="s">
        <v>74</v>
      </c>
      <c r="K33" s="40"/>
      <c r="L33" s="41"/>
      <c r="M33" s="40"/>
      <c r="N33" s="41"/>
      <c r="O33" s="29"/>
      <c r="P33" s="29"/>
      <c r="Q33" s="29"/>
      <c r="R33" s="29"/>
      <c r="S33" s="29"/>
      <c r="T33" s="29"/>
      <c r="U33" s="29"/>
      <c r="V33" s="56">
        <f t="shared" si="9"/>
        <v>8395</v>
      </c>
      <c r="W33" s="43" t="s">
        <v>75</v>
      </c>
    </row>
    <row r="34" spans="1:23" s="6" customFormat="1" ht="25.5">
      <c r="A34" s="15" t="s">
        <v>16</v>
      </c>
      <c r="B34" s="16" t="s">
        <v>68</v>
      </c>
      <c r="C34" s="51" t="s">
        <v>5</v>
      </c>
      <c r="D34" s="16" t="s">
        <v>76</v>
      </c>
      <c r="E34" s="40"/>
      <c r="F34" s="41"/>
      <c r="G34" s="40"/>
      <c r="H34" s="41"/>
      <c r="I34" s="23">
        <v>17</v>
      </c>
      <c r="J34" s="15" t="s">
        <v>74</v>
      </c>
      <c r="K34" s="40"/>
      <c r="L34" s="41"/>
      <c r="M34" s="40"/>
      <c r="N34" s="41"/>
      <c r="O34" s="29"/>
      <c r="P34" s="29"/>
      <c r="Q34" s="29"/>
      <c r="R34" s="29"/>
      <c r="S34" s="29"/>
      <c r="T34" s="29"/>
      <c r="U34" s="29"/>
      <c r="V34" s="56">
        <f t="shared" si="9"/>
        <v>6205</v>
      </c>
      <c r="W34" s="43" t="s">
        <v>75</v>
      </c>
    </row>
    <row r="35" spans="1:23" s="6" customFormat="1" ht="25.5">
      <c r="A35" s="50" t="s">
        <v>16</v>
      </c>
      <c r="B35" s="51" t="s">
        <v>73</v>
      </c>
      <c r="C35" s="51" t="s">
        <v>5</v>
      </c>
      <c r="D35" s="16" t="s">
        <v>76</v>
      </c>
      <c r="E35" s="40"/>
      <c r="F35" s="41"/>
      <c r="G35" s="40"/>
      <c r="H35" s="41"/>
      <c r="I35" s="52">
        <v>29</v>
      </c>
      <c r="J35" s="15" t="s">
        <v>74</v>
      </c>
      <c r="K35" s="40"/>
      <c r="L35" s="41"/>
      <c r="M35" s="40"/>
      <c r="N35" s="41"/>
      <c r="O35" s="29"/>
      <c r="P35" s="29"/>
      <c r="Q35" s="29"/>
      <c r="R35" s="29"/>
      <c r="S35" s="29"/>
      <c r="T35" s="29"/>
      <c r="U35" s="29"/>
      <c r="V35" s="56">
        <f t="shared" si="9"/>
        <v>10585</v>
      </c>
      <c r="W35" s="43" t="s">
        <v>75</v>
      </c>
    </row>
    <row r="36" spans="1:23" s="6" customFormat="1" ht="25.5">
      <c r="A36" s="50" t="s">
        <v>16</v>
      </c>
      <c r="B36" s="51" t="s">
        <v>62</v>
      </c>
      <c r="C36" s="51" t="s">
        <v>5</v>
      </c>
      <c r="D36" s="16" t="s">
        <v>76</v>
      </c>
      <c r="E36" s="40"/>
      <c r="F36" s="41"/>
      <c r="G36" s="40"/>
      <c r="H36" s="41"/>
      <c r="I36" s="52">
        <v>20</v>
      </c>
      <c r="J36" s="15" t="s">
        <v>74</v>
      </c>
      <c r="K36" s="40"/>
      <c r="L36" s="41"/>
      <c r="M36" s="40"/>
      <c r="N36" s="41"/>
      <c r="O36" s="29"/>
      <c r="P36" s="29"/>
      <c r="Q36" s="29"/>
      <c r="R36" s="29"/>
      <c r="S36" s="29"/>
      <c r="T36" s="29"/>
      <c r="U36" s="29"/>
      <c r="V36" s="56">
        <f t="shared" si="9"/>
        <v>7300</v>
      </c>
      <c r="W36" s="43" t="s">
        <v>75</v>
      </c>
    </row>
    <row r="37" spans="1:23" s="6" customFormat="1" ht="25.5">
      <c r="A37" s="50" t="s">
        <v>16</v>
      </c>
      <c r="B37" s="51" t="s">
        <v>69</v>
      </c>
      <c r="C37" s="51" t="s">
        <v>5</v>
      </c>
      <c r="D37" s="16" t="s">
        <v>76</v>
      </c>
      <c r="E37" s="40"/>
      <c r="F37" s="41"/>
      <c r="G37" s="40"/>
      <c r="H37" s="41"/>
      <c r="I37" s="52">
        <v>28</v>
      </c>
      <c r="J37" s="15" t="s">
        <v>74</v>
      </c>
      <c r="K37" s="40"/>
      <c r="L37" s="41"/>
      <c r="M37" s="40"/>
      <c r="N37" s="41"/>
      <c r="O37" s="29"/>
      <c r="P37" s="29"/>
      <c r="Q37" s="29"/>
      <c r="R37" s="29"/>
      <c r="S37" s="29"/>
      <c r="T37" s="29"/>
      <c r="U37" s="29"/>
      <c r="V37" s="56">
        <f t="shared" si="9"/>
        <v>10220</v>
      </c>
      <c r="W37" s="43" t="s">
        <v>75</v>
      </c>
    </row>
    <row r="38" spans="1:23" s="6" customFormat="1" ht="25.5">
      <c r="A38" s="50" t="s">
        <v>16</v>
      </c>
      <c r="B38" s="51" t="s">
        <v>70</v>
      </c>
      <c r="C38" s="51" t="s">
        <v>5</v>
      </c>
      <c r="D38" s="16" t="s">
        <v>76</v>
      </c>
      <c r="E38" s="40"/>
      <c r="F38" s="41"/>
      <c r="G38" s="40"/>
      <c r="H38" s="41"/>
      <c r="I38" s="52">
        <v>47</v>
      </c>
      <c r="J38" s="15" t="s">
        <v>74</v>
      </c>
      <c r="K38" s="40"/>
      <c r="L38" s="41"/>
      <c r="M38" s="40"/>
      <c r="N38" s="41"/>
      <c r="O38" s="29"/>
      <c r="P38" s="29"/>
      <c r="Q38" s="29"/>
      <c r="R38" s="29"/>
      <c r="S38" s="29"/>
      <c r="T38" s="29"/>
      <c r="U38" s="29"/>
      <c r="V38" s="56">
        <f t="shared" si="9"/>
        <v>17155</v>
      </c>
      <c r="W38" s="43" t="s">
        <v>75</v>
      </c>
    </row>
    <row r="39" spans="1:23" s="6" customFormat="1" ht="25.5">
      <c r="A39" s="50" t="s">
        <v>16</v>
      </c>
      <c r="B39" s="51" t="s">
        <v>71</v>
      </c>
      <c r="C39" s="51" t="s">
        <v>5</v>
      </c>
      <c r="D39" s="16" t="s">
        <v>76</v>
      </c>
      <c r="E39" s="40"/>
      <c r="F39" s="41"/>
      <c r="G39" s="40"/>
      <c r="H39" s="41"/>
      <c r="I39" s="52">
        <v>37</v>
      </c>
      <c r="J39" s="15" t="s">
        <v>74</v>
      </c>
      <c r="K39" s="40"/>
      <c r="L39" s="41"/>
      <c r="M39" s="40"/>
      <c r="N39" s="41"/>
      <c r="O39" s="29"/>
      <c r="P39" s="29"/>
      <c r="Q39" s="29"/>
      <c r="R39" s="29"/>
      <c r="S39" s="29"/>
      <c r="T39" s="29"/>
      <c r="U39" s="29"/>
      <c r="V39" s="56">
        <f t="shared" si="9"/>
        <v>13505</v>
      </c>
      <c r="W39" s="43" t="s">
        <v>75</v>
      </c>
    </row>
    <row r="40" spans="1:23" s="6" customFormat="1" ht="25.5">
      <c r="A40" s="25" t="s">
        <v>16</v>
      </c>
      <c r="B40" s="26" t="s">
        <v>72</v>
      </c>
      <c r="C40" s="26" t="s">
        <v>5</v>
      </c>
      <c r="D40" s="26" t="s">
        <v>76</v>
      </c>
      <c r="E40" s="53"/>
      <c r="F40" s="54"/>
      <c r="G40" s="53"/>
      <c r="H40" s="54"/>
      <c r="I40" s="27">
        <v>57</v>
      </c>
      <c r="J40" s="25" t="s">
        <v>74</v>
      </c>
      <c r="K40" s="53"/>
      <c r="L40" s="54"/>
      <c r="M40" s="53"/>
      <c r="N40" s="54"/>
      <c r="O40" s="55"/>
      <c r="P40" s="55"/>
      <c r="Q40" s="55"/>
      <c r="R40" s="55"/>
      <c r="S40" s="55"/>
      <c r="T40" s="55"/>
      <c r="U40" s="55"/>
      <c r="V40" s="57">
        <f t="shared" si="9"/>
        <v>20805</v>
      </c>
      <c r="W40" s="44" t="s">
        <v>75</v>
      </c>
    </row>
    <row r="41" spans="1:23" s="6" customFormat="1" ht="14.25">
      <c r="A41" s="35" t="s">
        <v>30</v>
      </c>
      <c r="B41" s="34"/>
      <c r="C41" s="34"/>
      <c r="D41" s="3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45"/>
    </row>
    <row r="42" spans="1:23" s="2" customFormat="1" ht="14.25">
      <c r="A42" s="7" t="s">
        <v>27</v>
      </c>
      <c r="B42" s="5"/>
      <c r="C42" s="5"/>
      <c r="D42" s="5"/>
      <c r="W42" s="46"/>
    </row>
    <row r="43" spans="1:23" s="2" customFormat="1" ht="14.25">
      <c r="A43" s="7" t="s">
        <v>28</v>
      </c>
      <c r="B43" s="5"/>
      <c r="C43" s="5"/>
      <c r="D43" s="5"/>
      <c r="W43" s="46"/>
    </row>
    <row r="44" spans="2:23" s="2" customFormat="1" ht="12.75">
      <c r="B44" s="5"/>
      <c r="C44" s="5"/>
      <c r="D44" s="5"/>
      <c r="W44" s="46"/>
    </row>
    <row r="45" spans="1:23" s="2" customFormat="1" ht="12.75">
      <c r="A45" s="48"/>
      <c r="B45" s="49" t="s">
        <v>61</v>
      </c>
      <c r="C45" s="5"/>
      <c r="D45" s="5"/>
      <c r="W45" s="46"/>
    </row>
    <row r="46" spans="2:23" s="2" customFormat="1" ht="12.75">
      <c r="B46" s="5"/>
      <c r="C46" s="5"/>
      <c r="D46" s="5"/>
      <c r="W46" s="46"/>
    </row>
    <row r="47" spans="2:23" s="2" customFormat="1" ht="12.75">
      <c r="B47" s="5"/>
      <c r="C47" s="5"/>
      <c r="D47" s="5"/>
      <c r="W47" s="46"/>
    </row>
    <row r="48" spans="2:23" s="2" customFormat="1" ht="12.75">
      <c r="B48" s="5"/>
      <c r="C48" s="5"/>
      <c r="D48" s="5"/>
      <c r="W48" s="46"/>
    </row>
    <row r="49" spans="2:23" s="2" customFormat="1" ht="12.75">
      <c r="B49" s="5"/>
      <c r="C49" s="5"/>
      <c r="D49" s="5"/>
      <c r="W49" s="46"/>
    </row>
    <row r="50" spans="2:23" s="2" customFormat="1" ht="12.75">
      <c r="B50" s="5"/>
      <c r="C50" s="5"/>
      <c r="D50" s="5"/>
      <c r="W50" s="46"/>
    </row>
    <row r="51" spans="2:23" s="2" customFormat="1" ht="12.75">
      <c r="B51" s="5"/>
      <c r="C51" s="5"/>
      <c r="D51" s="5"/>
      <c r="W51" s="46"/>
    </row>
    <row r="52" spans="2:23" s="2" customFormat="1" ht="12.75">
      <c r="B52" s="5"/>
      <c r="C52" s="5"/>
      <c r="D52" s="5"/>
      <c r="W52" s="46"/>
    </row>
    <row r="53" spans="2:23" s="2" customFormat="1" ht="12.75">
      <c r="B53" s="5"/>
      <c r="C53" s="5"/>
      <c r="D53" s="5"/>
      <c r="W53" s="46"/>
    </row>
    <row r="54" spans="2:23" s="2" customFormat="1" ht="12.75">
      <c r="B54" s="5"/>
      <c r="C54" s="5"/>
      <c r="D54" s="5"/>
      <c r="W54" s="46"/>
    </row>
    <row r="55" spans="2:23" s="2" customFormat="1" ht="12.75">
      <c r="B55" s="5"/>
      <c r="C55" s="5"/>
      <c r="D55" s="5"/>
      <c r="W55" s="46"/>
    </row>
  </sheetData>
  <mergeCells count="17">
    <mergeCell ref="A3:A4"/>
    <mergeCell ref="V3:V4"/>
    <mergeCell ref="Q3:Q4"/>
    <mergeCell ref="W3:W4"/>
    <mergeCell ref="T3:T4"/>
    <mergeCell ref="U3:U4"/>
    <mergeCell ref="S3:S4"/>
    <mergeCell ref="O3:P3"/>
    <mergeCell ref="R3:R4"/>
    <mergeCell ref="B3:C3"/>
    <mergeCell ref="K3:N3"/>
    <mergeCell ref="K4:L4"/>
    <mergeCell ref="M4:N4"/>
    <mergeCell ref="D3:D4"/>
    <mergeCell ref="E3:F4"/>
    <mergeCell ref="G3:H4"/>
    <mergeCell ref="I3:J4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421875" style="0" customWidth="1"/>
    <col min="2" max="2" width="15.8515625" style="5" customWidth="1"/>
    <col min="3" max="3" width="17.140625" style="5" customWidth="1"/>
    <col min="4" max="4" width="15.7109375" style="3" customWidth="1"/>
    <col min="5" max="5" width="8.7109375" style="0" customWidth="1"/>
    <col min="6" max="6" width="4.421875" style="0" customWidth="1"/>
    <col min="7" max="7" width="6.140625" style="0" customWidth="1"/>
    <col min="8" max="8" width="4.140625" style="0" customWidth="1"/>
    <col min="9" max="9" width="7.140625" style="0" customWidth="1"/>
    <col min="10" max="10" width="4.140625" style="0" customWidth="1"/>
    <col min="11" max="11" width="10.57421875" style="0" customWidth="1"/>
    <col min="12" max="12" width="9.00390625" style="0" bestFit="1" customWidth="1"/>
    <col min="13" max="13" width="12.421875" style="0" customWidth="1"/>
    <col min="14" max="14" width="14.28125" style="0" customWidth="1"/>
    <col min="15" max="15" width="15.28125" style="0" customWidth="1"/>
    <col min="16" max="16" width="42.7109375" style="47" bestFit="1" customWidth="1"/>
  </cols>
  <sheetData>
    <row r="1" ht="12.75">
      <c r="A1" s="1" t="s">
        <v>78</v>
      </c>
    </row>
    <row r="3" spans="1:16" s="4" customFormat="1" ht="51" customHeight="1">
      <c r="A3" s="66" t="s">
        <v>8</v>
      </c>
      <c r="B3" s="69" t="s">
        <v>0</v>
      </c>
      <c r="C3" s="69"/>
      <c r="D3" s="69" t="s">
        <v>1</v>
      </c>
      <c r="E3" s="69" t="s">
        <v>29</v>
      </c>
      <c r="F3" s="69"/>
      <c r="G3" s="65" t="s">
        <v>7</v>
      </c>
      <c r="H3" s="66"/>
      <c r="I3" s="65" t="s">
        <v>10</v>
      </c>
      <c r="J3" s="66"/>
      <c r="K3" s="62" t="s">
        <v>11</v>
      </c>
      <c r="L3" s="64"/>
      <c r="M3" s="70" t="s">
        <v>14</v>
      </c>
      <c r="N3" s="69" t="s">
        <v>23</v>
      </c>
      <c r="O3" s="65" t="s">
        <v>24</v>
      </c>
      <c r="P3" s="72" t="s">
        <v>53</v>
      </c>
    </row>
    <row r="4" spans="1:16" s="1" customFormat="1" ht="12" customHeight="1">
      <c r="A4" s="66"/>
      <c r="B4" s="8" t="s">
        <v>2</v>
      </c>
      <c r="C4" s="8" t="s">
        <v>3</v>
      </c>
      <c r="D4" s="69"/>
      <c r="E4" s="69"/>
      <c r="F4" s="69"/>
      <c r="G4" s="65"/>
      <c r="H4" s="66"/>
      <c r="I4" s="65"/>
      <c r="J4" s="66"/>
      <c r="K4" s="67"/>
      <c r="L4" s="68"/>
      <c r="M4" s="71"/>
      <c r="N4" s="69"/>
      <c r="O4" s="65"/>
      <c r="P4" s="73"/>
    </row>
    <row r="5" spans="1:16" s="6" customFormat="1" ht="12.75">
      <c r="A5" s="9" t="s">
        <v>9</v>
      </c>
      <c r="B5" s="10" t="s">
        <v>4</v>
      </c>
      <c r="C5" s="10" t="s">
        <v>5</v>
      </c>
      <c r="D5" s="10" t="s">
        <v>6</v>
      </c>
      <c r="E5" s="11">
        <v>3.5</v>
      </c>
      <c r="F5" s="12" t="s">
        <v>12</v>
      </c>
      <c r="G5" s="11">
        <v>1.6</v>
      </c>
      <c r="H5" s="12" t="s">
        <v>12</v>
      </c>
      <c r="I5" s="11">
        <f aca="true" t="shared" si="0" ref="I5:I17">E5-G5</f>
        <v>1.9</v>
      </c>
      <c r="J5" s="12" t="s">
        <v>12</v>
      </c>
      <c r="K5" s="36">
        <v>5.1</v>
      </c>
      <c r="L5" s="9" t="s">
        <v>35</v>
      </c>
      <c r="M5" s="13">
        <f aca="true" t="shared" si="1" ref="M5:M17">I5*K5</f>
        <v>9.69</v>
      </c>
      <c r="N5" s="13">
        <f>M5*2.64</f>
        <v>25.581599999999998</v>
      </c>
      <c r="O5" s="14">
        <f>N5*365</f>
        <v>9337.284</v>
      </c>
      <c r="P5" s="42" t="s">
        <v>54</v>
      </c>
    </row>
    <row r="6" spans="1:16" s="6" customFormat="1" ht="12.75">
      <c r="A6" s="15" t="s">
        <v>9</v>
      </c>
      <c r="B6" s="16" t="s">
        <v>4</v>
      </c>
      <c r="C6" s="16" t="s">
        <v>5</v>
      </c>
      <c r="D6" s="16" t="s">
        <v>15</v>
      </c>
      <c r="E6" s="17">
        <v>5</v>
      </c>
      <c r="F6" s="18" t="s">
        <v>12</v>
      </c>
      <c r="G6" s="19">
        <v>1.6</v>
      </c>
      <c r="H6" s="18" t="s">
        <v>12</v>
      </c>
      <c r="I6" s="19">
        <f t="shared" si="0"/>
        <v>3.4</v>
      </c>
      <c r="J6" s="18" t="s">
        <v>12</v>
      </c>
      <c r="K6" s="23">
        <v>5.1</v>
      </c>
      <c r="L6" s="15" t="s">
        <v>35</v>
      </c>
      <c r="M6" s="21">
        <f t="shared" si="1"/>
        <v>17.34</v>
      </c>
      <c r="N6" s="21">
        <f>M6*2.64</f>
        <v>45.7776</v>
      </c>
      <c r="O6" s="22">
        <f>N6*365</f>
        <v>16708.824</v>
      </c>
      <c r="P6" s="42" t="s">
        <v>54</v>
      </c>
    </row>
    <row r="7" spans="1:16" s="6" customFormat="1" ht="12.75">
      <c r="A7" s="15" t="s">
        <v>9</v>
      </c>
      <c r="B7" s="16" t="s">
        <v>4</v>
      </c>
      <c r="C7" s="16" t="s">
        <v>13</v>
      </c>
      <c r="D7" s="16" t="s">
        <v>6</v>
      </c>
      <c r="E7" s="23">
        <v>3.5</v>
      </c>
      <c r="F7" s="15" t="s">
        <v>12</v>
      </c>
      <c r="G7" s="23">
        <v>1.28</v>
      </c>
      <c r="H7" s="18" t="s">
        <v>12</v>
      </c>
      <c r="I7" s="19">
        <f t="shared" si="0"/>
        <v>2.2199999999999998</v>
      </c>
      <c r="J7" s="18" t="s">
        <v>12</v>
      </c>
      <c r="K7" s="23">
        <v>5.1</v>
      </c>
      <c r="L7" s="15" t="s">
        <v>35</v>
      </c>
      <c r="M7" s="21">
        <f t="shared" si="1"/>
        <v>11.321999999999997</v>
      </c>
      <c r="N7" s="21">
        <f>M7*2.64</f>
        <v>29.890079999999994</v>
      </c>
      <c r="O7" s="22">
        <f>N7*365</f>
        <v>10909.879199999998</v>
      </c>
      <c r="P7" s="42" t="s">
        <v>54</v>
      </c>
    </row>
    <row r="8" spans="1:16" s="6" customFormat="1" ht="12.75">
      <c r="A8" s="15" t="s">
        <v>9</v>
      </c>
      <c r="B8" s="16" t="s">
        <v>4</v>
      </c>
      <c r="C8" s="16" t="s">
        <v>13</v>
      </c>
      <c r="D8" s="16" t="s">
        <v>15</v>
      </c>
      <c r="E8" s="24">
        <v>5</v>
      </c>
      <c r="F8" s="15" t="s">
        <v>12</v>
      </c>
      <c r="G8" s="23">
        <v>1.28</v>
      </c>
      <c r="H8" s="18" t="s">
        <v>12</v>
      </c>
      <c r="I8" s="19">
        <f t="shared" si="0"/>
        <v>3.7199999999999998</v>
      </c>
      <c r="J8" s="18" t="s">
        <v>12</v>
      </c>
      <c r="K8" s="23">
        <v>5.1</v>
      </c>
      <c r="L8" s="15" t="s">
        <v>35</v>
      </c>
      <c r="M8" s="21">
        <f t="shared" si="1"/>
        <v>18.971999999999998</v>
      </c>
      <c r="N8" s="21">
        <f>M8*2.64</f>
        <v>50.086079999999995</v>
      </c>
      <c r="O8" s="22">
        <f>N8*365</f>
        <v>18281.419199999997</v>
      </c>
      <c r="P8" s="42" t="s">
        <v>54</v>
      </c>
    </row>
    <row r="9" spans="1:16" s="6" customFormat="1" ht="25.5">
      <c r="A9" s="15" t="s">
        <v>9</v>
      </c>
      <c r="B9" s="16" t="s">
        <v>32</v>
      </c>
      <c r="C9" s="16" t="s">
        <v>31</v>
      </c>
      <c r="D9" s="16" t="s">
        <v>6</v>
      </c>
      <c r="E9" s="23">
        <v>2.75</v>
      </c>
      <c r="F9" s="15" t="s">
        <v>33</v>
      </c>
      <c r="G9" s="23">
        <v>2.5</v>
      </c>
      <c r="H9" s="15" t="s">
        <v>33</v>
      </c>
      <c r="I9" s="23">
        <f t="shared" si="0"/>
        <v>0.25</v>
      </c>
      <c r="J9" s="15" t="s">
        <v>33</v>
      </c>
      <c r="K9" s="23">
        <v>5.3</v>
      </c>
      <c r="L9" s="15" t="s">
        <v>34</v>
      </c>
      <c r="M9" s="21">
        <f t="shared" si="1"/>
        <v>1.325</v>
      </c>
      <c r="N9" s="21">
        <f aca="true" t="shared" si="2" ref="N9:N17">M9*2.64</f>
        <v>3.498</v>
      </c>
      <c r="O9" s="22">
        <f aca="true" t="shared" si="3" ref="O9:O17">N9*365</f>
        <v>1276.77</v>
      </c>
      <c r="P9" s="42" t="s">
        <v>54</v>
      </c>
    </row>
    <row r="10" spans="1:16" s="6" customFormat="1" ht="25.5">
      <c r="A10" s="15" t="s">
        <v>9</v>
      </c>
      <c r="B10" s="16" t="s">
        <v>32</v>
      </c>
      <c r="C10" s="16" t="s">
        <v>31</v>
      </c>
      <c r="D10" s="16" t="s">
        <v>22</v>
      </c>
      <c r="E10" s="24">
        <v>5</v>
      </c>
      <c r="F10" s="15" t="s">
        <v>33</v>
      </c>
      <c r="G10" s="23">
        <v>2.5</v>
      </c>
      <c r="H10" s="15" t="s">
        <v>33</v>
      </c>
      <c r="I10" s="23">
        <f t="shared" si="0"/>
        <v>2.5</v>
      </c>
      <c r="J10" s="15" t="s">
        <v>33</v>
      </c>
      <c r="K10" s="23">
        <v>5.3</v>
      </c>
      <c r="L10" s="15" t="s">
        <v>34</v>
      </c>
      <c r="M10" s="21">
        <f t="shared" si="1"/>
        <v>13.25</v>
      </c>
      <c r="N10" s="21">
        <f t="shared" si="2"/>
        <v>34.980000000000004</v>
      </c>
      <c r="O10" s="22">
        <f t="shared" si="3"/>
        <v>12767.7</v>
      </c>
      <c r="P10" s="42" t="s">
        <v>54</v>
      </c>
    </row>
    <row r="11" spans="1:16" s="6" customFormat="1" ht="12.75">
      <c r="A11" s="15" t="s">
        <v>9</v>
      </c>
      <c r="B11" s="16" t="s">
        <v>36</v>
      </c>
      <c r="C11" s="16" t="s">
        <v>37</v>
      </c>
      <c r="D11" s="16" t="s">
        <v>6</v>
      </c>
      <c r="E11" s="23">
        <v>2.75</v>
      </c>
      <c r="F11" s="15" t="s">
        <v>33</v>
      </c>
      <c r="G11" s="23">
        <v>1.5</v>
      </c>
      <c r="H11" s="15" t="s">
        <v>33</v>
      </c>
      <c r="I11" s="23">
        <f t="shared" si="0"/>
        <v>1.25</v>
      </c>
      <c r="J11" s="15" t="s">
        <v>33</v>
      </c>
      <c r="K11" s="23">
        <v>8.1</v>
      </c>
      <c r="L11" s="15" t="s">
        <v>34</v>
      </c>
      <c r="M11" s="21">
        <f t="shared" si="1"/>
        <v>10.125</v>
      </c>
      <c r="N11" s="21">
        <f t="shared" si="2"/>
        <v>26.73</v>
      </c>
      <c r="O11" s="22">
        <f t="shared" si="3"/>
        <v>9756.45</v>
      </c>
      <c r="P11" s="42" t="s">
        <v>54</v>
      </c>
    </row>
    <row r="12" spans="1:16" s="6" customFormat="1" ht="12.75">
      <c r="A12" s="15" t="s">
        <v>9</v>
      </c>
      <c r="B12" s="16" t="s">
        <v>36</v>
      </c>
      <c r="C12" s="16" t="s">
        <v>37</v>
      </c>
      <c r="D12" s="16" t="s">
        <v>22</v>
      </c>
      <c r="E12" s="24">
        <v>3</v>
      </c>
      <c r="F12" s="15" t="s">
        <v>33</v>
      </c>
      <c r="G12" s="23">
        <v>1.5</v>
      </c>
      <c r="H12" s="15" t="s">
        <v>33</v>
      </c>
      <c r="I12" s="23">
        <f t="shared" si="0"/>
        <v>1.5</v>
      </c>
      <c r="J12" s="15" t="s">
        <v>33</v>
      </c>
      <c r="K12" s="23">
        <v>8.1</v>
      </c>
      <c r="L12" s="15" t="s">
        <v>34</v>
      </c>
      <c r="M12" s="21">
        <f t="shared" si="1"/>
        <v>12.149999999999999</v>
      </c>
      <c r="N12" s="21">
        <f t="shared" si="2"/>
        <v>32.076</v>
      </c>
      <c r="O12" s="22">
        <f t="shared" si="3"/>
        <v>11707.74</v>
      </c>
      <c r="P12" s="42" t="s">
        <v>54</v>
      </c>
    </row>
    <row r="13" spans="1:16" s="6" customFormat="1" ht="25.5">
      <c r="A13" s="15" t="s">
        <v>9</v>
      </c>
      <c r="B13" s="16" t="s">
        <v>38</v>
      </c>
      <c r="C13" s="16" t="s">
        <v>39</v>
      </c>
      <c r="D13" s="16" t="s">
        <v>40</v>
      </c>
      <c r="E13" s="24">
        <v>39</v>
      </c>
      <c r="F13" s="15" t="s">
        <v>42</v>
      </c>
      <c r="G13" s="23">
        <v>27</v>
      </c>
      <c r="H13" s="15" t="s">
        <v>42</v>
      </c>
      <c r="I13" s="23">
        <f t="shared" si="0"/>
        <v>12</v>
      </c>
      <c r="J13" s="15" t="s">
        <v>42</v>
      </c>
      <c r="K13" s="23">
        <v>0.37</v>
      </c>
      <c r="L13" s="15" t="s">
        <v>43</v>
      </c>
      <c r="M13" s="21">
        <f t="shared" si="1"/>
        <v>4.4399999999999995</v>
      </c>
      <c r="N13" s="21">
        <f t="shared" si="2"/>
        <v>11.721599999999999</v>
      </c>
      <c r="O13" s="22">
        <f t="shared" si="3"/>
        <v>4278.383999999999</v>
      </c>
      <c r="P13" s="42" t="s">
        <v>54</v>
      </c>
    </row>
    <row r="14" spans="1:16" s="6" customFormat="1" ht="25.5">
      <c r="A14" s="15" t="s">
        <v>9</v>
      </c>
      <c r="B14" s="16" t="s">
        <v>38</v>
      </c>
      <c r="C14" s="16" t="s">
        <v>39</v>
      </c>
      <c r="D14" s="16" t="s">
        <v>41</v>
      </c>
      <c r="E14" s="24">
        <v>51</v>
      </c>
      <c r="F14" s="15" t="s">
        <v>42</v>
      </c>
      <c r="G14" s="23">
        <v>27</v>
      </c>
      <c r="H14" s="15" t="s">
        <v>42</v>
      </c>
      <c r="I14" s="23">
        <f t="shared" si="0"/>
        <v>24</v>
      </c>
      <c r="J14" s="15" t="s">
        <v>42</v>
      </c>
      <c r="K14" s="23">
        <v>0.37</v>
      </c>
      <c r="L14" s="15" t="s">
        <v>43</v>
      </c>
      <c r="M14" s="21">
        <f t="shared" si="1"/>
        <v>8.879999999999999</v>
      </c>
      <c r="N14" s="21">
        <f t="shared" si="2"/>
        <v>23.443199999999997</v>
      </c>
      <c r="O14" s="22">
        <f t="shared" si="3"/>
        <v>8556.767999999998</v>
      </c>
      <c r="P14" s="42" t="s">
        <v>54</v>
      </c>
    </row>
    <row r="15" spans="1:16" s="6" customFormat="1" ht="25.5">
      <c r="A15" s="15" t="s">
        <v>9</v>
      </c>
      <c r="B15" s="16" t="s">
        <v>38</v>
      </c>
      <c r="C15" s="16" t="s">
        <v>39</v>
      </c>
      <c r="D15" s="16" t="s">
        <v>22</v>
      </c>
      <c r="E15" s="24">
        <v>56</v>
      </c>
      <c r="F15" s="15" t="s">
        <v>42</v>
      </c>
      <c r="G15" s="23">
        <v>27</v>
      </c>
      <c r="H15" s="15" t="s">
        <v>42</v>
      </c>
      <c r="I15" s="23">
        <f t="shared" si="0"/>
        <v>29</v>
      </c>
      <c r="J15" s="15" t="s">
        <v>42</v>
      </c>
      <c r="K15" s="23">
        <v>0.37</v>
      </c>
      <c r="L15" s="15" t="s">
        <v>43</v>
      </c>
      <c r="M15" s="21">
        <f t="shared" si="1"/>
        <v>10.73</v>
      </c>
      <c r="N15" s="21">
        <f t="shared" si="2"/>
        <v>28.3272</v>
      </c>
      <c r="O15" s="22">
        <f t="shared" si="3"/>
        <v>10339.428</v>
      </c>
      <c r="P15" s="42" t="s">
        <v>54</v>
      </c>
    </row>
    <row r="16" spans="1:16" s="6" customFormat="1" ht="25.5">
      <c r="A16" s="15" t="s">
        <v>9</v>
      </c>
      <c r="B16" s="16" t="s">
        <v>44</v>
      </c>
      <c r="C16" s="16" t="s">
        <v>45</v>
      </c>
      <c r="D16" s="16" t="s">
        <v>46</v>
      </c>
      <c r="E16" s="24">
        <v>9.5</v>
      </c>
      <c r="F16" s="15" t="s">
        <v>42</v>
      </c>
      <c r="G16" s="23">
        <v>7</v>
      </c>
      <c r="H16" s="15" t="s">
        <v>42</v>
      </c>
      <c r="I16" s="23">
        <f t="shared" si="0"/>
        <v>2.5</v>
      </c>
      <c r="J16" s="15" t="s">
        <v>42</v>
      </c>
      <c r="K16" s="23">
        <v>0.1</v>
      </c>
      <c r="L16" s="15" t="s">
        <v>43</v>
      </c>
      <c r="M16" s="21">
        <f t="shared" si="1"/>
        <v>0.25</v>
      </c>
      <c r="N16" s="21">
        <f t="shared" si="2"/>
        <v>0.66</v>
      </c>
      <c r="O16" s="22">
        <f t="shared" si="3"/>
        <v>240.9</v>
      </c>
      <c r="P16" s="42" t="s">
        <v>54</v>
      </c>
    </row>
    <row r="17" spans="1:16" s="6" customFormat="1" ht="25.5">
      <c r="A17" s="25" t="s">
        <v>9</v>
      </c>
      <c r="B17" s="26" t="s">
        <v>44</v>
      </c>
      <c r="C17" s="26" t="s">
        <v>45</v>
      </c>
      <c r="D17" s="26" t="s">
        <v>41</v>
      </c>
      <c r="E17" s="58">
        <v>14</v>
      </c>
      <c r="F17" s="25" t="s">
        <v>42</v>
      </c>
      <c r="G17" s="27">
        <v>7</v>
      </c>
      <c r="H17" s="25" t="s">
        <v>42</v>
      </c>
      <c r="I17" s="27">
        <f t="shared" si="0"/>
        <v>7</v>
      </c>
      <c r="J17" s="25" t="s">
        <v>42</v>
      </c>
      <c r="K17" s="27">
        <v>0.1</v>
      </c>
      <c r="L17" s="25" t="s">
        <v>43</v>
      </c>
      <c r="M17" s="59">
        <f t="shared" si="1"/>
        <v>0.7000000000000001</v>
      </c>
      <c r="N17" s="59">
        <f t="shared" si="2"/>
        <v>1.8480000000000003</v>
      </c>
      <c r="O17" s="60">
        <f t="shared" si="3"/>
        <v>674.5200000000001</v>
      </c>
      <c r="P17" s="61" t="s">
        <v>54</v>
      </c>
    </row>
    <row r="18" spans="1:16" s="6" customFormat="1" ht="14.25">
      <c r="A18" s="35" t="s">
        <v>30</v>
      </c>
      <c r="B18" s="34"/>
      <c r="C18" s="34"/>
      <c r="D18" s="3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5"/>
    </row>
    <row r="19" spans="1:16" s="2" customFormat="1" ht="14.25">
      <c r="A19" s="7" t="s">
        <v>27</v>
      </c>
      <c r="B19" s="5"/>
      <c r="C19" s="5"/>
      <c r="D19" s="5"/>
      <c r="P19" s="46"/>
    </row>
    <row r="20" spans="1:16" s="2" customFormat="1" ht="14.25">
      <c r="A20" s="7" t="s">
        <v>28</v>
      </c>
      <c r="B20" s="5"/>
      <c r="C20" s="5"/>
      <c r="D20" s="5"/>
      <c r="P20" s="46"/>
    </row>
    <row r="21" spans="2:16" s="2" customFormat="1" ht="12.75">
      <c r="B21" s="5"/>
      <c r="C21" s="5"/>
      <c r="D21" s="5"/>
      <c r="P21" s="46"/>
    </row>
    <row r="22" spans="1:16" s="2" customFormat="1" ht="12.75">
      <c r="A22" s="48"/>
      <c r="B22" s="49" t="s">
        <v>61</v>
      </c>
      <c r="C22" s="5"/>
      <c r="D22" s="5"/>
      <c r="P22" s="46"/>
    </row>
    <row r="23" spans="2:16" s="2" customFormat="1" ht="12.75">
      <c r="B23" s="5"/>
      <c r="C23" s="5"/>
      <c r="D23" s="5"/>
      <c r="P23" s="46"/>
    </row>
    <row r="24" spans="2:16" s="2" customFormat="1" ht="12.75">
      <c r="B24" s="5"/>
      <c r="C24" s="5"/>
      <c r="D24" s="5"/>
      <c r="P24" s="46"/>
    </row>
    <row r="25" spans="2:16" s="2" customFormat="1" ht="12.75">
      <c r="B25" s="5"/>
      <c r="C25" s="5"/>
      <c r="D25" s="5"/>
      <c r="P25" s="46"/>
    </row>
    <row r="26" spans="2:16" s="2" customFormat="1" ht="12.75">
      <c r="B26" s="5"/>
      <c r="C26" s="5"/>
      <c r="D26" s="5"/>
      <c r="P26" s="46"/>
    </row>
    <row r="27" spans="2:16" s="2" customFormat="1" ht="12.75">
      <c r="B27" s="5"/>
      <c r="C27" s="5"/>
      <c r="D27" s="5"/>
      <c r="P27" s="46"/>
    </row>
    <row r="28" spans="2:16" s="2" customFormat="1" ht="12.75">
      <c r="B28" s="5"/>
      <c r="C28" s="5"/>
      <c r="D28" s="5"/>
      <c r="P28" s="46"/>
    </row>
    <row r="29" spans="2:16" s="2" customFormat="1" ht="12.75">
      <c r="B29" s="5"/>
      <c r="C29" s="5"/>
      <c r="D29" s="5"/>
      <c r="P29" s="46"/>
    </row>
    <row r="30" spans="2:16" s="2" customFormat="1" ht="12.75">
      <c r="B30" s="5"/>
      <c r="C30" s="5"/>
      <c r="D30" s="5"/>
      <c r="P30" s="46"/>
    </row>
    <row r="31" spans="2:16" s="2" customFormat="1" ht="12.75">
      <c r="B31" s="5"/>
      <c r="C31" s="5"/>
      <c r="D31" s="5"/>
      <c r="P31" s="46"/>
    </row>
    <row r="32" spans="2:16" s="2" customFormat="1" ht="12.75">
      <c r="B32" s="5"/>
      <c r="C32" s="5"/>
      <c r="D32" s="5"/>
      <c r="P32" s="46"/>
    </row>
  </sheetData>
  <mergeCells count="11">
    <mergeCell ref="I3:J4"/>
    <mergeCell ref="M3:M4"/>
    <mergeCell ref="K3:L4"/>
    <mergeCell ref="A3:A4"/>
    <mergeCell ref="P3:P4"/>
    <mergeCell ref="O3:O4"/>
    <mergeCell ref="N3:N4"/>
    <mergeCell ref="B3:C3"/>
    <mergeCell ref="D3:D4"/>
    <mergeCell ref="E3:F4"/>
    <mergeCell ref="G3:H4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421875" style="0" customWidth="1"/>
    <col min="2" max="2" width="15.8515625" style="5" customWidth="1"/>
    <col min="3" max="3" width="17.140625" style="5" customWidth="1"/>
    <col min="4" max="4" width="15.7109375" style="3" customWidth="1"/>
    <col min="5" max="5" width="8.7109375" style="0" customWidth="1"/>
    <col min="6" max="6" width="4.421875" style="0" customWidth="1"/>
    <col min="7" max="7" width="6.140625" style="0" customWidth="1"/>
    <col min="8" max="8" width="4.140625" style="0" customWidth="1"/>
    <col min="9" max="9" width="7.140625" style="0" customWidth="1"/>
    <col min="10" max="10" width="4.140625" style="0" customWidth="1"/>
    <col min="11" max="11" width="10.57421875" style="0" customWidth="1"/>
    <col min="12" max="12" width="9.00390625" style="0" bestFit="1" customWidth="1"/>
    <col min="13" max="13" width="11.7109375" style="0" customWidth="1"/>
    <col min="14" max="14" width="9.00390625" style="0" bestFit="1" customWidth="1"/>
    <col min="15" max="17" width="12.421875" style="0" customWidth="1"/>
    <col min="18" max="18" width="18.57421875" style="0" customWidth="1"/>
    <col min="19" max="20" width="21.28125" style="0" customWidth="1"/>
    <col min="21" max="21" width="57.57421875" style="47" customWidth="1"/>
  </cols>
  <sheetData>
    <row r="1" ht="12.75">
      <c r="A1" s="1" t="s">
        <v>79</v>
      </c>
    </row>
    <row r="3" spans="1:21" s="4" customFormat="1" ht="51" customHeight="1">
      <c r="A3" s="66" t="s">
        <v>8</v>
      </c>
      <c r="B3" s="69" t="s">
        <v>0</v>
      </c>
      <c r="C3" s="69"/>
      <c r="D3" s="69" t="s">
        <v>1</v>
      </c>
      <c r="E3" s="69" t="s">
        <v>29</v>
      </c>
      <c r="F3" s="69"/>
      <c r="G3" s="65" t="s">
        <v>7</v>
      </c>
      <c r="H3" s="66"/>
      <c r="I3" s="65" t="s">
        <v>10</v>
      </c>
      <c r="J3" s="66"/>
      <c r="K3" s="62" t="s">
        <v>11</v>
      </c>
      <c r="L3" s="63"/>
      <c r="M3" s="63"/>
      <c r="N3" s="64"/>
      <c r="O3" s="62" t="s">
        <v>14</v>
      </c>
      <c r="P3" s="64"/>
      <c r="Q3" s="70" t="s">
        <v>52</v>
      </c>
      <c r="R3" s="65" t="s">
        <v>25</v>
      </c>
      <c r="S3" s="65" t="s">
        <v>26</v>
      </c>
      <c r="T3" s="65" t="s">
        <v>51</v>
      </c>
      <c r="U3" s="72" t="s">
        <v>53</v>
      </c>
    </row>
    <row r="4" spans="1:21" s="1" customFormat="1" ht="12" customHeight="1">
      <c r="A4" s="66"/>
      <c r="B4" s="8" t="s">
        <v>2</v>
      </c>
      <c r="C4" s="8" t="s">
        <v>3</v>
      </c>
      <c r="D4" s="69"/>
      <c r="E4" s="69"/>
      <c r="F4" s="69"/>
      <c r="G4" s="65"/>
      <c r="H4" s="66"/>
      <c r="I4" s="65"/>
      <c r="J4" s="66"/>
      <c r="K4" s="65" t="s">
        <v>17</v>
      </c>
      <c r="L4" s="66"/>
      <c r="M4" s="67" t="s">
        <v>18</v>
      </c>
      <c r="N4" s="68"/>
      <c r="O4" s="28" t="s">
        <v>17</v>
      </c>
      <c r="P4" s="8" t="s">
        <v>18</v>
      </c>
      <c r="Q4" s="71"/>
      <c r="R4" s="65"/>
      <c r="S4" s="65"/>
      <c r="T4" s="65"/>
      <c r="U4" s="73"/>
    </row>
    <row r="5" spans="1:21" s="6" customFormat="1" ht="12.75">
      <c r="A5" s="15" t="s">
        <v>16</v>
      </c>
      <c r="B5" s="16" t="s">
        <v>4</v>
      </c>
      <c r="C5" s="10" t="s">
        <v>5</v>
      </c>
      <c r="D5" s="10" t="s">
        <v>6</v>
      </c>
      <c r="E5" s="11">
        <v>3.5</v>
      </c>
      <c r="F5" s="12" t="s">
        <v>12</v>
      </c>
      <c r="G5" s="11">
        <v>1.6</v>
      </c>
      <c r="H5" s="12" t="s">
        <v>12</v>
      </c>
      <c r="I5" s="11">
        <f aca="true" t="shared" si="0" ref="I5:I12">E5-G5</f>
        <v>1.9</v>
      </c>
      <c r="J5" s="12" t="s">
        <v>12</v>
      </c>
      <c r="K5" s="23">
        <v>1</v>
      </c>
      <c r="L5" s="15" t="s">
        <v>35</v>
      </c>
      <c r="M5" s="23">
        <v>3</v>
      </c>
      <c r="N5" s="15" t="s">
        <v>35</v>
      </c>
      <c r="O5" s="20">
        <f aca="true" t="shared" si="1" ref="O5:O12">I5*K5</f>
        <v>1.9</v>
      </c>
      <c r="P5" s="13">
        <f>I5*M5</f>
        <v>5.699999999999999</v>
      </c>
      <c r="Q5" s="32"/>
      <c r="R5" s="22">
        <f aca="true" t="shared" si="2" ref="R5:S8">O5*280</f>
        <v>532</v>
      </c>
      <c r="S5" s="22">
        <f t="shared" si="2"/>
        <v>1595.9999999999998</v>
      </c>
      <c r="T5" s="30"/>
      <c r="U5" s="42" t="s">
        <v>54</v>
      </c>
    </row>
    <row r="6" spans="1:21" s="6" customFormat="1" ht="12.75">
      <c r="A6" s="15" t="s">
        <v>16</v>
      </c>
      <c r="B6" s="16" t="s">
        <v>4</v>
      </c>
      <c r="C6" s="16" t="s">
        <v>5</v>
      </c>
      <c r="D6" s="16" t="s">
        <v>15</v>
      </c>
      <c r="E6" s="17">
        <v>5</v>
      </c>
      <c r="F6" s="18" t="s">
        <v>12</v>
      </c>
      <c r="G6" s="19">
        <v>1.6</v>
      </c>
      <c r="H6" s="18" t="s">
        <v>12</v>
      </c>
      <c r="I6" s="19">
        <f t="shared" si="0"/>
        <v>3.4</v>
      </c>
      <c r="J6" s="18" t="s">
        <v>12</v>
      </c>
      <c r="K6" s="23">
        <v>1</v>
      </c>
      <c r="L6" s="15" t="s">
        <v>35</v>
      </c>
      <c r="M6" s="23">
        <v>3</v>
      </c>
      <c r="N6" s="15" t="s">
        <v>35</v>
      </c>
      <c r="O6" s="20">
        <f t="shared" si="1"/>
        <v>3.4</v>
      </c>
      <c r="P6" s="13">
        <f>I6*M6</f>
        <v>10.2</v>
      </c>
      <c r="Q6" s="32"/>
      <c r="R6" s="22">
        <f t="shared" si="2"/>
        <v>952</v>
      </c>
      <c r="S6" s="22">
        <f t="shared" si="2"/>
        <v>2856</v>
      </c>
      <c r="T6" s="30"/>
      <c r="U6" s="42" t="s">
        <v>54</v>
      </c>
    </row>
    <row r="7" spans="1:21" s="6" customFormat="1" ht="12.75">
      <c r="A7" s="15" t="s">
        <v>16</v>
      </c>
      <c r="B7" s="16" t="s">
        <v>4</v>
      </c>
      <c r="C7" s="16" t="s">
        <v>13</v>
      </c>
      <c r="D7" s="16" t="s">
        <v>6</v>
      </c>
      <c r="E7" s="23">
        <v>3.5</v>
      </c>
      <c r="F7" s="15" t="s">
        <v>12</v>
      </c>
      <c r="G7" s="23">
        <v>1.28</v>
      </c>
      <c r="H7" s="18" t="s">
        <v>12</v>
      </c>
      <c r="I7" s="19">
        <f t="shared" si="0"/>
        <v>2.2199999999999998</v>
      </c>
      <c r="J7" s="18" t="s">
        <v>12</v>
      </c>
      <c r="K7" s="23">
        <v>1</v>
      </c>
      <c r="L7" s="15" t="s">
        <v>35</v>
      </c>
      <c r="M7" s="23">
        <v>3</v>
      </c>
      <c r="N7" s="15" t="s">
        <v>35</v>
      </c>
      <c r="O7" s="20">
        <f t="shared" si="1"/>
        <v>2.2199999999999998</v>
      </c>
      <c r="P7" s="13">
        <f>I7*M7</f>
        <v>6.659999999999999</v>
      </c>
      <c r="Q7" s="32"/>
      <c r="R7" s="22">
        <f t="shared" si="2"/>
        <v>621.5999999999999</v>
      </c>
      <c r="S7" s="22">
        <f t="shared" si="2"/>
        <v>1864.7999999999997</v>
      </c>
      <c r="T7" s="30"/>
      <c r="U7" s="42" t="s">
        <v>54</v>
      </c>
    </row>
    <row r="8" spans="1:21" s="6" customFormat="1" ht="12.75">
      <c r="A8" s="15" t="s">
        <v>16</v>
      </c>
      <c r="B8" s="16" t="s">
        <v>4</v>
      </c>
      <c r="C8" s="16" t="s">
        <v>13</v>
      </c>
      <c r="D8" s="16" t="s">
        <v>15</v>
      </c>
      <c r="E8" s="24">
        <v>5</v>
      </c>
      <c r="F8" s="15" t="s">
        <v>12</v>
      </c>
      <c r="G8" s="23">
        <v>1.28</v>
      </c>
      <c r="H8" s="18" t="s">
        <v>12</v>
      </c>
      <c r="I8" s="19">
        <f t="shared" si="0"/>
        <v>3.7199999999999998</v>
      </c>
      <c r="J8" s="18" t="s">
        <v>12</v>
      </c>
      <c r="K8" s="23">
        <v>1</v>
      </c>
      <c r="L8" s="15" t="s">
        <v>35</v>
      </c>
      <c r="M8" s="23">
        <v>3</v>
      </c>
      <c r="N8" s="15" t="s">
        <v>35</v>
      </c>
      <c r="O8" s="20">
        <f t="shared" si="1"/>
        <v>3.7199999999999998</v>
      </c>
      <c r="P8" s="13">
        <f>I8*M8</f>
        <v>11.16</v>
      </c>
      <c r="Q8" s="32"/>
      <c r="R8" s="22">
        <f t="shared" si="2"/>
        <v>1041.6</v>
      </c>
      <c r="S8" s="22">
        <f t="shared" si="2"/>
        <v>3124.8</v>
      </c>
      <c r="T8" s="30"/>
      <c r="U8" s="42" t="s">
        <v>54</v>
      </c>
    </row>
    <row r="9" spans="1:21" s="6" customFormat="1" ht="12.75">
      <c r="A9" s="15" t="s">
        <v>16</v>
      </c>
      <c r="B9" s="16" t="s">
        <v>19</v>
      </c>
      <c r="C9" s="16" t="s">
        <v>20</v>
      </c>
      <c r="D9" s="16" t="s">
        <v>6</v>
      </c>
      <c r="E9" s="23">
        <v>1.5</v>
      </c>
      <c r="F9" s="15" t="s">
        <v>12</v>
      </c>
      <c r="G9" s="23">
        <v>0.5</v>
      </c>
      <c r="H9" s="18" t="s">
        <v>12</v>
      </c>
      <c r="I9" s="24">
        <f t="shared" si="0"/>
        <v>1</v>
      </c>
      <c r="J9" s="18" t="s">
        <v>12</v>
      </c>
      <c r="K9" s="23">
        <v>2</v>
      </c>
      <c r="L9" s="15" t="s">
        <v>35</v>
      </c>
      <c r="M9" s="37"/>
      <c r="N9" s="38"/>
      <c r="O9" s="21">
        <f t="shared" si="1"/>
        <v>2</v>
      </c>
      <c r="P9" s="32"/>
      <c r="Q9" s="32"/>
      <c r="R9" s="22">
        <f>O9*280</f>
        <v>560</v>
      </c>
      <c r="S9" s="30"/>
      <c r="T9" s="30"/>
      <c r="U9" s="42" t="s">
        <v>54</v>
      </c>
    </row>
    <row r="10" spans="1:21" s="6" customFormat="1" ht="12.75">
      <c r="A10" s="15" t="s">
        <v>16</v>
      </c>
      <c r="B10" s="16" t="s">
        <v>19</v>
      </c>
      <c r="C10" s="16" t="s">
        <v>20</v>
      </c>
      <c r="D10" s="16" t="s">
        <v>22</v>
      </c>
      <c r="E10" s="24">
        <v>5</v>
      </c>
      <c r="F10" s="15" t="s">
        <v>12</v>
      </c>
      <c r="G10" s="23">
        <v>0</v>
      </c>
      <c r="H10" s="18" t="s">
        <v>12</v>
      </c>
      <c r="I10" s="24">
        <f t="shared" si="0"/>
        <v>5</v>
      </c>
      <c r="J10" s="18" t="s">
        <v>12</v>
      </c>
      <c r="K10" s="23">
        <v>2</v>
      </c>
      <c r="L10" s="15" t="s">
        <v>35</v>
      </c>
      <c r="M10" s="37"/>
      <c r="N10" s="38"/>
      <c r="O10" s="21">
        <f t="shared" si="1"/>
        <v>10</v>
      </c>
      <c r="P10" s="32"/>
      <c r="Q10" s="32"/>
      <c r="R10" s="22">
        <f>O10*280</f>
        <v>2800</v>
      </c>
      <c r="S10" s="30"/>
      <c r="T10" s="30"/>
      <c r="U10" s="42" t="s">
        <v>54</v>
      </c>
    </row>
    <row r="11" spans="1:21" s="6" customFormat="1" ht="25.5">
      <c r="A11" s="15" t="s">
        <v>16</v>
      </c>
      <c r="B11" s="16" t="s">
        <v>19</v>
      </c>
      <c r="C11" s="16" t="s">
        <v>21</v>
      </c>
      <c r="D11" s="16" t="s">
        <v>6</v>
      </c>
      <c r="E11" s="23">
        <v>1.5</v>
      </c>
      <c r="F11" s="15" t="s">
        <v>12</v>
      </c>
      <c r="G11" s="23">
        <v>0.5</v>
      </c>
      <c r="H11" s="18" t="s">
        <v>12</v>
      </c>
      <c r="I11" s="24">
        <f t="shared" si="0"/>
        <v>1</v>
      </c>
      <c r="J11" s="18" t="s">
        <v>12</v>
      </c>
      <c r="K11" s="23">
        <v>2</v>
      </c>
      <c r="L11" s="39" t="s">
        <v>35</v>
      </c>
      <c r="M11" s="37"/>
      <c r="N11" s="38"/>
      <c r="O11" s="21">
        <f t="shared" si="1"/>
        <v>2</v>
      </c>
      <c r="P11" s="32"/>
      <c r="Q11" s="32"/>
      <c r="R11" s="22">
        <f>O11*280</f>
        <v>560</v>
      </c>
      <c r="S11" s="30"/>
      <c r="T11" s="30"/>
      <c r="U11" s="42" t="s">
        <v>54</v>
      </c>
    </row>
    <row r="12" spans="1:21" s="6" customFormat="1" ht="25.5">
      <c r="A12" s="15" t="s">
        <v>16</v>
      </c>
      <c r="B12" s="16" t="s">
        <v>19</v>
      </c>
      <c r="C12" s="16" t="s">
        <v>21</v>
      </c>
      <c r="D12" s="16" t="s">
        <v>22</v>
      </c>
      <c r="E12" s="24">
        <v>5</v>
      </c>
      <c r="F12" s="15" t="s">
        <v>12</v>
      </c>
      <c r="G12" s="23">
        <v>0</v>
      </c>
      <c r="H12" s="18" t="s">
        <v>12</v>
      </c>
      <c r="I12" s="24">
        <f t="shared" si="0"/>
        <v>5</v>
      </c>
      <c r="J12" s="18" t="s">
        <v>12</v>
      </c>
      <c r="K12" s="23">
        <v>2</v>
      </c>
      <c r="L12" s="9" t="s">
        <v>35</v>
      </c>
      <c r="M12" s="37"/>
      <c r="N12" s="38"/>
      <c r="O12" s="21">
        <f t="shared" si="1"/>
        <v>10</v>
      </c>
      <c r="P12" s="32"/>
      <c r="Q12" s="32"/>
      <c r="R12" s="22">
        <f>O12*280</f>
        <v>2800</v>
      </c>
      <c r="S12" s="30"/>
      <c r="T12" s="30"/>
      <c r="U12" s="42" t="s">
        <v>54</v>
      </c>
    </row>
    <row r="13" spans="1:21" s="6" customFormat="1" ht="25.5">
      <c r="A13" s="15" t="s">
        <v>16</v>
      </c>
      <c r="B13" s="16" t="s">
        <v>49</v>
      </c>
      <c r="C13" s="16" t="s">
        <v>50</v>
      </c>
      <c r="D13" s="29"/>
      <c r="E13" s="40"/>
      <c r="F13" s="41"/>
      <c r="G13" s="40"/>
      <c r="H13" s="41"/>
      <c r="I13" s="40"/>
      <c r="J13" s="41"/>
      <c r="K13" s="40"/>
      <c r="L13" s="41"/>
      <c r="M13" s="40"/>
      <c r="N13" s="41"/>
      <c r="O13" s="29"/>
      <c r="P13" s="29"/>
      <c r="Q13" s="21">
        <v>137</v>
      </c>
      <c r="R13" s="29"/>
      <c r="S13" s="30"/>
      <c r="T13" s="22">
        <v>50000</v>
      </c>
      <c r="U13" s="43" t="s">
        <v>60</v>
      </c>
    </row>
    <row r="14" spans="1:21" s="6" customFormat="1" ht="27">
      <c r="A14" s="15" t="s">
        <v>16</v>
      </c>
      <c r="B14" s="16" t="s">
        <v>56</v>
      </c>
      <c r="C14" s="16" t="s">
        <v>58</v>
      </c>
      <c r="D14" s="29"/>
      <c r="E14" s="24">
        <v>378</v>
      </c>
      <c r="F14" s="15" t="s">
        <v>57</v>
      </c>
      <c r="G14" s="23">
        <v>76</v>
      </c>
      <c r="H14" s="15" t="s">
        <v>57</v>
      </c>
      <c r="I14" s="24">
        <f>E14-G14</f>
        <v>302</v>
      </c>
      <c r="J14" s="15" t="s">
        <v>57</v>
      </c>
      <c r="K14" s="40"/>
      <c r="L14" s="41"/>
      <c r="M14" s="40"/>
      <c r="N14" s="41"/>
      <c r="O14" s="29"/>
      <c r="P14" s="29"/>
      <c r="Q14" s="21">
        <f>(2036245-189894)/365</f>
        <v>5058.495890410959</v>
      </c>
      <c r="R14" s="29"/>
      <c r="S14" s="30"/>
      <c r="T14" s="22">
        <f>Q14*365</f>
        <v>1846351</v>
      </c>
      <c r="U14" s="43" t="s">
        <v>59</v>
      </c>
    </row>
    <row r="15" spans="1:21" s="6" customFormat="1" ht="25.5">
      <c r="A15" s="15" t="s">
        <v>16</v>
      </c>
      <c r="B15" s="16" t="s">
        <v>63</v>
      </c>
      <c r="C15" s="51" t="s">
        <v>5</v>
      </c>
      <c r="D15" s="16" t="s">
        <v>76</v>
      </c>
      <c r="E15" s="40"/>
      <c r="F15" s="41"/>
      <c r="G15" s="40"/>
      <c r="H15" s="41"/>
      <c r="I15" s="23">
        <v>36</v>
      </c>
      <c r="J15" s="15" t="s">
        <v>74</v>
      </c>
      <c r="K15" s="40"/>
      <c r="L15" s="41"/>
      <c r="M15" s="40"/>
      <c r="N15" s="41"/>
      <c r="O15" s="29"/>
      <c r="P15" s="29"/>
      <c r="Q15" s="29"/>
      <c r="R15" s="29"/>
      <c r="S15" s="29"/>
      <c r="T15" s="56">
        <f aca="true" t="shared" si="3" ref="T15:T26">I15*365</f>
        <v>13140</v>
      </c>
      <c r="U15" s="43" t="s">
        <v>75</v>
      </c>
    </row>
    <row r="16" spans="1:21" s="6" customFormat="1" ht="25.5">
      <c r="A16" s="15" t="s">
        <v>16</v>
      </c>
      <c r="B16" s="16" t="s">
        <v>64</v>
      </c>
      <c r="C16" s="51" t="s">
        <v>5</v>
      </c>
      <c r="D16" s="16" t="s">
        <v>76</v>
      </c>
      <c r="E16" s="40"/>
      <c r="F16" s="41"/>
      <c r="G16" s="40"/>
      <c r="H16" s="41"/>
      <c r="I16" s="23">
        <v>48</v>
      </c>
      <c r="J16" s="15" t="s">
        <v>74</v>
      </c>
      <c r="K16" s="40"/>
      <c r="L16" s="41"/>
      <c r="M16" s="40"/>
      <c r="N16" s="41"/>
      <c r="O16" s="29"/>
      <c r="P16" s="29"/>
      <c r="Q16" s="29"/>
      <c r="R16" s="29"/>
      <c r="S16" s="29"/>
      <c r="T16" s="56">
        <f t="shared" si="3"/>
        <v>17520</v>
      </c>
      <c r="U16" s="43" t="s">
        <v>75</v>
      </c>
    </row>
    <row r="17" spans="1:21" s="6" customFormat="1" ht="25.5">
      <c r="A17" s="15" t="s">
        <v>16</v>
      </c>
      <c r="B17" s="16" t="s">
        <v>65</v>
      </c>
      <c r="C17" s="51" t="s">
        <v>5</v>
      </c>
      <c r="D17" s="16" t="s">
        <v>76</v>
      </c>
      <c r="E17" s="40"/>
      <c r="F17" s="41"/>
      <c r="G17" s="40"/>
      <c r="H17" s="41"/>
      <c r="I17" s="23">
        <v>21</v>
      </c>
      <c r="J17" s="15" t="s">
        <v>74</v>
      </c>
      <c r="K17" s="40"/>
      <c r="L17" s="41"/>
      <c r="M17" s="40"/>
      <c r="N17" s="41"/>
      <c r="O17" s="29"/>
      <c r="P17" s="29"/>
      <c r="Q17" s="29"/>
      <c r="R17" s="29"/>
      <c r="S17" s="29"/>
      <c r="T17" s="56">
        <f t="shared" si="3"/>
        <v>7665</v>
      </c>
      <c r="U17" s="43" t="s">
        <v>75</v>
      </c>
    </row>
    <row r="18" spans="1:21" s="6" customFormat="1" ht="25.5">
      <c r="A18" s="15" t="s">
        <v>16</v>
      </c>
      <c r="B18" s="16" t="s">
        <v>66</v>
      </c>
      <c r="C18" s="51" t="s">
        <v>5</v>
      </c>
      <c r="D18" s="16" t="s">
        <v>76</v>
      </c>
      <c r="E18" s="40"/>
      <c r="F18" s="41"/>
      <c r="G18" s="40"/>
      <c r="H18" s="41"/>
      <c r="I18" s="23">
        <v>16</v>
      </c>
      <c r="J18" s="15" t="s">
        <v>74</v>
      </c>
      <c r="K18" s="40"/>
      <c r="L18" s="41"/>
      <c r="M18" s="40"/>
      <c r="N18" s="41"/>
      <c r="O18" s="29"/>
      <c r="P18" s="29"/>
      <c r="Q18" s="29"/>
      <c r="R18" s="29"/>
      <c r="S18" s="29"/>
      <c r="T18" s="56">
        <f t="shared" si="3"/>
        <v>5840</v>
      </c>
      <c r="U18" s="43" t="s">
        <v>75</v>
      </c>
    </row>
    <row r="19" spans="1:21" s="6" customFormat="1" ht="25.5">
      <c r="A19" s="15" t="s">
        <v>16</v>
      </c>
      <c r="B19" s="16" t="s">
        <v>67</v>
      </c>
      <c r="C19" s="51" t="s">
        <v>5</v>
      </c>
      <c r="D19" s="16" t="s">
        <v>76</v>
      </c>
      <c r="E19" s="40"/>
      <c r="F19" s="41"/>
      <c r="G19" s="40"/>
      <c r="H19" s="41"/>
      <c r="I19" s="23">
        <v>23</v>
      </c>
      <c r="J19" s="15" t="s">
        <v>74</v>
      </c>
      <c r="K19" s="40"/>
      <c r="L19" s="41"/>
      <c r="M19" s="40"/>
      <c r="N19" s="41"/>
      <c r="O19" s="29"/>
      <c r="P19" s="29"/>
      <c r="Q19" s="29"/>
      <c r="R19" s="29"/>
      <c r="S19" s="29"/>
      <c r="T19" s="56">
        <f t="shared" si="3"/>
        <v>8395</v>
      </c>
      <c r="U19" s="43" t="s">
        <v>75</v>
      </c>
    </row>
    <row r="20" spans="1:21" s="6" customFormat="1" ht="25.5">
      <c r="A20" s="15" t="s">
        <v>16</v>
      </c>
      <c r="B20" s="16" t="s">
        <v>68</v>
      </c>
      <c r="C20" s="51" t="s">
        <v>5</v>
      </c>
      <c r="D20" s="16" t="s">
        <v>76</v>
      </c>
      <c r="E20" s="40"/>
      <c r="F20" s="41"/>
      <c r="G20" s="40"/>
      <c r="H20" s="41"/>
      <c r="I20" s="23">
        <v>17</v>
      </c>
      <c r="J20" s="15" t="s">
        <v>74</v>
      </c>
      <c r="K20" s="40"/>
      <c r="L20" s="41"/>
      <c r="M20" s="40"/>
      <c r="N20" s="41"/>
      <c r="O20" s="29"/>
      <c r="P20" s="29"/>
      <c r="Q20" s="29"/>
      <c r="R20" s="29"/>
      <c r="S20" s="29"/>
      <c r="T20" s="56">
        <f t="shared" si="3"/>
        <v>6205</v>
      </c>
      <c r="U20" s="43" t="s">
        <v>75</v>
      </c>
    </row>
    <row r="21" spans="1:21" s="6" customFormat="1" ht="25.5">
      <c r="A21" s="50" t="s">
        <v>16</v>
      </c>
      <c r="B21" s="51" t="s">
        <v>73</v>
      </c>
      <c r="C21" s="51" t="s">
        <v>5</v>
      </c>
      <c r="D21" s="16" t="s">
        <v>76</v>
      </c>
      <c r="E21" s="40"/>
      <c r="F21" s="41"/>
      <c r="G21" s="40"/>
      <c r="H21" s="41"/>
      <c r="I21" s="52">
        <v>29</v>
      </c>
      <c r="J21" s="15" t="s">
        <v>74</v>
      </c>
      <c r="K21" s="40"/>
      <c r="L21" s="41"/>
      <c r="M21" s="40"/>
      <c r="N21" s="41"/>
      <c r="O21" s="29"/>
      <c r="P21" s="29"/>
      <c r="Q21" s="29"/>
      <c r="R21" s="29"/>
      <c r="S21" s="29"/>
      <c r="T21" s="56">
        <f t="shared" si="3"/>
        <v>10585</v>
      </c>
      <c r="U21" s="43" t="s">
        <v>75</v>
      </c>
    </row>
    <row r="22" spans="1:21" s="6" customFormat="1" ht="25.5">
      <c r="A22" s="50" t="s">
        <v>16</v>
      </c>
      <c r="B22" s="51" t="s">
        <v>62</v>
      </c>
      <c r="C22" s="51" t="s">
        <v>5</v>
      </c>
      <c r="D22" s="16" t="s">
        <v>76</v>
      </c>
      <c r="E22" s="40"/>
      <c r="F22" s="41"/>
      <c r="G22" s="40"/>
      <c r="H22" s="41"/>
      <c r="I22" s="52">
        <v>20</v>
      </c>
      <c r="J22" s="15" t="s">
        <v>74</v>
      </c>
      <c r="K22" s="40"/>
      <c r="L22" s="41"/>
      <c r="M22" s="40"/>
      <c r="N22" s="41"/>
      <c r="O22" s="29"/>
      <c r="P22" s="29"/>
      <c r="Q22" s="29"/>
      <c r="R22" s="29"/>
      <c r="S22" s="29"/>
      <c r="T22" s="56">
        <f t="shared" si="3"/>
        <v>7300</v>
      </c>
      <c r="U22" s="43" t="s">
        <v>75</v>
      </c>
    </row>
    <row r="23" spans="1:21" s="6" customFormat="1" ht="25.5">
      <c r="A23" s="50" t="s">
        <v>16</v>
      </c>
      <c r="B23" s="51" t="s">
        <v>69</v>
      </c>
      <c r="C23" s="51" t="s">
        <v>5</v>
      </c>
      <c r="D23" s="16" t="s">
        <v>76</v>
      </c>
      <c r="E23" s="40"/>
      <c r="F23" s="41"/>
      <c r="G23" s="40"/>
      <c r="H23" s="41"/>
      <c r="I23" s="52">
        <v>28</v>
      </c>
      <c r="J23" s="15" t="s">
        <v>74</v>
      </c>
      <c r="K23" s="40"/>
      <c r="L23" s="41"/>
      <c r="M23" s="40"/>
      <c r="N23" s="41"/>
      <c r="O23" s="29"/>
      <c r="P23" s="29"/>
      <c r="Q23" s="29"/>
      <c r="R23" s="29"/>
      <c r="S23" s="29"/>
      <c r="T23" s="56">
        <f t="shared" si="3"/>
        <v>10220</v>
      </c>
      <c r="U23" s="43" t="s">
        <v>75</v>
      </c>
    </row>
    <row r="24" spans="1:21" s="6" customFormat="1" ht="25.5">
      <c r="A24" s="50" t="s">
        <v>16</v>
      </c>
      <c r="B24" s="51" t="s">
        <v>70</v>
      </c>
      <c r="C24" s="51" t="s">
        <v>5</v>
      </c>
      <c r="D24" s="16" t="s">
        <v>76</v>
      </c>
      <c r="E24" s="40"/>
      <c r="F24" s="41"/>
      <c r="G24" s="40"/>
      <c r="H24" s="41"/>
      <c r="I24" s="52">
        <v>47</v>
      </c>
      <c r="J24" s="15" t="s">
        <v>74</v>
      </c>
      <c r="K24" s="40"/>
      <c r="L24" s="41"/>
      <c r="M24" s="40"/>
      <c r="N24" s="41"/>
      <c r="O24" s="29"/>
      <c r="P24" s="29"/>
      <c r="Q24" s="29"/>
      <c r="R24" s="29"/>
      <c r="S24" s="29"/>
      <c r="T24" s="56">
        <f t="shared" si="3"/>
        <v>17155</v>
      </c>
      <c r="U24" s="43" t="s">
        <v>75</v>
      </c>
    </row>
    <row r="25" spans="1:21" s="6" customFormat="1" ht="25.5">
      <c r="A25" s="50" t="s">
        <v>16</v>
      </c>
      <c r="B25" s="51" t="s">
        <v>71</v>
      </c>
      <c r="C25" s="51" t="s">
        <v>5</v>
      </c>
      <c r="D25" s="16" t="s">
        <v>76</v>
      </c>
      <c r="E25" s="40"/>
      <c r="F25" s="41"/>
      <c r="G25" s="40"/>
      <c r="H25" s="41"/>
      <c r="I25" s="52">
        <v>37</v>
      </c>
      <c r="J25" s="15" t="s">
        <v>74</v>
      </c>
      <c r="K25" s="40"/>
      <c r="L25" s="41"/>
      <c r="M25" s="40"/>
      <c r="N25" s="41"/>
      <c r="O25" s="29"/>
      <c r="P25" s="29"/>
      <c r="Q25" s="29"/>
      <c r="R25" s="29"/>
      <c r="S25" s="29"/>
      <c r="T25" s="56">
        <f t="shared" si="3"/>
        <v>13505</v>
      </c>
      <c r="U25" s="43" t="s">
        <v>75</v>
      </c>
    </row>
    <row r="26" spans="1:21" s="6" customFormat="1" ht="25.5">
      <c r="A26" s="25" t="s">
        <v>16</v>
      </c>
      <c r="B26" s="26" t="s">
        <v>72</v>
      </c>
      <c r="C26" s="26" t="s">
        <v>5</v>
      </c>
      <c r="D26" s="26" t="s">
        <v>76</v>
      </c>
      <c r="E26" s="53"/>
      <c r="F26" s="54"/>
      <c r="G26" s="53"/>
      <c r="H26" s="54"/>
      <c r="I26" s="27">
        <v>57</v>
      </c>
      <c r="J26" s="25" t="s">
        <v>74</v>
      </c>
      <c r="K26" s="53"/>
      <c r="L26" s="54"/>
      <c r="M26" s="53"/>
      <c r="N26" s="54"/>
      <c r="O26" s="55"/>
      <c r="P26" s="55"/>
      <c r="Q26" s="55"/>
      <c r="R26" s="55"/>
      <c r="S26" s="55"/>
      <c r="T26" s="57">
        <f t="shared" si="3"/>
        <v>20805</v>
      </c>
      <c r="U26" s="44" t="s">
        <v>75</v>
      </c>
    </row>
    <row r="27" spans="1:21" s="6" customFormat="1" ht="14.25">
      <c r="A27" s="35" t="s">
        <v>30</v>
      </c>
      <c r="B27" s="34"/>
      <c r="C27" s="34"/>
      <c r="D27" s="3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45"/>
    </row>
    <row r="28" spans="1:21" s="2" customFormat="1" ht="14.25">
      <c r="A28" s="7" t="s">
        <v>27</v>
      </c>
      <c r="B28" s="5"/>
      <c r="C28" s="5"/>
      <c r="D28" s="5"/>
      <c r="U28" s="46"/>
    </row>
    <row r="29" spans="1:21" s="2" customFormat="1" ht="14.25">
      <c r="A29" s="7" t="s">
        <v>28</v>
      </c>
      <c r="B29" s="5"/>
      <c r="C29" s="5"/>
      <c r="D29" s="5"/>
      <c r="U29" s="46"/>
    </row>
    <row r="30" spans="2:21" s="2" customFormat="1" ht="12.75">
      <c r="B30" s="5"/>
      <c r="C30" s="5"/>
      <c r="D30" s="5"/>
      <c r="U30" s="46"/>
    </row>
    <row r="31" spans="1:21" s="2" customFormat="1" ht="12.75">
      <c r="A31" s="48"/>
      <c r="B31" s="49" t="s">
        <v>61</v>
      </c>
      <c r="C31" s="5"/>
      <c r="D31" s="5"/>
      <c r="U31" s="46"/>
    </row>
    <row r="32" spans="2:21" s="2" customFormat="1" ht="12.75">
      <c r="B32" s="5"/>
      <c r="C32" s="5"/>
      <c r="D32" s="5"/>
      <c r="U32" s="46"/>
    </row>
    <row r="33" spans="2:21" s="2" customFormat="1" ht="12.75">
      <c r="B33" s="5"/>
      <c r="C33" s="5"/>
      <c r="D33" s="5"/>
      <c r="U33" s="46"/>
    </row>
    <row r="34" spans="2:21" s="2" customFormat="1" ht="12.75">
      <c r="B34" s="5"/>
      <c r="C34" s="5"/>
      <c r="D34" s="5"/>
      <c r="U34" s="46"/>
    </row>
    <row r="35" spans="2:21" s="2" customFormat="1" ht="12.75">
      <c r="B35" s="5"/>
      <c r="C35" s="5"/>
      <c r="D35" s="5"/>
      <c r="U35" s="46"/>
    </row>
    <row r="36" spans="2:21" s="2" customFormat="1" ht="12.75">
      <c r="B36" s="5"/>
      <c r="C36" s="5"/>
      <c r="D36" s="5"/>
      <c r="U36" s="46"/>
    </row>
    <row r="37" spans="2:21" s="2" customFormat="1" ht="12.75">
      <c r="B37" s="5"/>
      <c r="C37" s="5"/>
      <c r="D37" s="5"/>
      <c r="U37" s="46"/>
    </row>
    <row r="38" spans="2:21" s="2" customFormat="1" ht="12.75">
      <c r="B38" s="5"/>
      <c r="C38" s="5"/>
      <c r="D38" s="5"/>
      <c r="U38" s="46"/>
    </row>
    <row r="39" spans="2:21" s="2" customFormat="1" ht="12.75">
      <c r="B39" s="5"/>
      <c r="C39" s="5"/>
      <c r="D39" s="5"/>
      <c r="U39" s="46"/>
    </row>
    <row r="40" spans="2:21" s="2" customFormat="1" ht="12.75">
      <c r="B40" s="5"/>
      <c r="C40" s="5"/>
      <c r="D40" s="5"/>
      <c r="U40" s="46"/>
    </row>
    <row r="41" spans="2:21" s="2" customFormat="1" ht="12.75">
      <c r="B41" s="5"/>
      <c r="C41" s="5"/>
      <c r="D41" s="5"/>
      <c r="U41" s="46"/>
    </row>
  </sheetData>
  <mergeCells count="15">
    <mergeCell ref="A3:A4"/>
    <mergeCell ref="T3:T4"/>
    <mergeCell ref="Q3:Q4"/>
    <mergeCell ref="U3:U4"/>
    <mergeCell ref="R3:R4"/>
    <mergeCell ref="S3:S4"/>
    <mergeCell ref="O3:P3"/>
    <mergeCell ref="B3:C3"/>
    <mergeCell ref="K3:N3"/>
    <mergeCell ref="K4:L4"/>
    <mergeCell ref="M4:N4"/>
    <mergeCell ref="D3:D4"/>
    <mergeCell ref="E3:F4"/>
    <mergeCell ref="G3:H4"/>
    <mergeCell ref="I3:J4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Gain</dc:creator>
  <cp:keywords/>
  <dc:description/>
  <cp:lastModifiedBy>jchung</cp:lastModifiedBy>
  <cp:lastPrinted>2007-04-17T19:10:07Z</cp:lastPrinted>
  <dcterms:created xsi:type="dcterms:W3CDTF">2007-04-17T18:49:07Z</dcterms:created>
  <dcterms:modified xsi:type="dcterms:W3CDTF">2008-04-22T00:27:56Z</dcterms:modified>
  <cp:category/>
  <cp:version/>
  <cp:contentType/>
  <cp:contentStatus/>
</cp:coreProperties>
</file>